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ta\Desktop\"/>
    </mc:Choice>
  </mc:AlternateContent>
  <xr:revisionPtr revIDLastSave="0" documentId="13_ncr:1_{DDEED1E9-FFD4-4D40-B197-D888F21F4965}" xr6:coauthVersionLast="47" xr6:coauthVersionMax="47" xr10:uidLastSave="{00000000-0000-0000-0000-000000000000}"/>
  <bookViews>
    <workbookView xWindow="-120" yWindow="-120" windowWidth="29040" windowHeight="15840" activeTab="7" xr2:uid="{776DDECE-43CB-6247-8379-C99D374AF378}"/>
  </bookViews>
  <sheets>
    <sheet name="Северная 17" sheetId="12" r:id="rId1"/>
    <sheet name="Ладожская 20" sheetId="10" r:id="rId2"/>
    <sheet name="Ладожская 22" sheetId="9" r:id="rId3"/>
    <sheet name="Ладожская 18" sheetId="8" r:id="rId4"/>
    <sheet name="Ладожская 9" sheetId="7" r:id="rId5"/>
    <sheet name="Новая 38" sheetId="6" r:id="rId6"/>
    <sheet name="Новая 7" sheetId="4" r:id="rId7"/>
    <sheet name="Новая 3" sheetId="1" r:id="rId8"/>
  </sheets>
  <externalReferences>
    <externalReference r:id="rId9"/>
  </externalReferences>
  <definedNames>
    <definedName name="Справочник_работ_и_услуг">OFFSET([1]СпрРабУсл!$A$1:$A$65535,,,COUNTA([1]СпрРабУсл!$A$1:$A$65535))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D13" i="1" s="1"/>
  <c r="D11" i="4"/>
  <c r="G11" i="4" s="1"/>
  <c r="I11" i="4" s="1"/>
  <c r="D11" i="6"/>
  <c r="D13" i="6" s="1"/>
  <c r="D11" i="7"/>
  <c r="G11" i="7" s="1"/>
  <c r="D13" i="8"/>
  <c r="D11" i="8"/>
  <c r="D11" i="9"/>
  <c r="G11" i="9" s="1"/>
  <c r="I11" i="9" s="1"/>
  <c r="D11" i="12"/>
  <c r="D13" i="12" s="1"/>
  <c r="D13" i="10"/>
  <c r="D11" i="10"/>
  <c r="G11" i="10" s="1"/>
  <c r="I7" i="7"/>
  <c r="I8" i="7"/>
  <c r="I12" i="7"/>
  <c r="G12" i="7"/>
  <c r="G5" i="7"/>
  <c r="I5" i="7" s="1"/>
  <c r="G6" i="7"/>
  <c r="I6" i="7" s="1"/>
  <c r="G7" i="7"/>
  <c r="G8" i="7"/>
  <c r="G9" i="7"/>
  <c r="I9" i="7" s="1"/>
  <c r="G10" i="7"/>
  <c r="I10" i="7" s="1"/>
  <c r="G4" i="7"/>
  <c r="I4" i="7" s="1"/>
  <c r="I6" i="10"/>
  <c r="I7" i="10"/>
  <c r="I10" i="10"/>
  <c r="G5" i="10"/>
  <c r="I5" i="10" s="1"/>
  <c r="G6" i="10"/>
  <c r="G7" i="10"/>
  <c r="G8" i="10"/>
  <c r="I8" i="10" s="1"/>
  <c r="G9" i="10"/>
  <c r="I9" i="10" s="1"/>
  <c r="G10" i="10"/>
  <c r="G12" i="10"/>
  <c r="I12" i="10" s="1"/>
  <c r="G4" i="10"/>
  <c r="I4" i="10" s="1"/>
  <c r="I5" i="6"/>
  <c r="I8" i="6"/>
  <c r="I4" i="6"/>
  <c r="G5" i="6"/>
  <c r="G6" i="6"/>
  <c r="I6" i="6" s="1"/>
  <c r="G7" i="6"/>
  <c r="I7" i="6" s="1"/>
  <c r="G8" i="6"/>
  <c r="G9" i="6"/>
  <c r="I9" i="6" s="1"/>
  <c r="G10" i="6"/>
  <c r="I10" i="6" s="1"/>
  <c r="G12" i="6"/>
  <c r="G4" i="6"/>
  <c r="I5" i="4"/>
  <c r="I9" i="4"/>
  <c r="I10" i="4"/>
  <c r="I12" i="4"/>
  <c r="I4" i="4"/>
  <c r="G5" i="4"/>
  <c r="G6" i="4"/>
  <c r="I6" i="4" s="1"/>
  <c r="G7" i="4"/>
  <c r="I7" i="4" s="1"/>
  <c r="G8" i="4"/>
  <c r="I8" i="4" s="1"/>
  <c r="G9" i="4"/>
  <c r="G10" i="4"/>
  <c r="G12" i="4"/>
  <c r="G4" i="4"/>
  <c r="I5" i="9"/>
  <c r="I10" i="9"/>
  <c r="G5" i="9"/>
  <c r="G6" i="9"/>
  <c r="I6" i="9" s="1"/>
  <c r="G7" i="9"/>
  <c r="I7" i="9" s="1"/>
  <c r="G8" i="9"/>
  <c r="I8" i="9" s="1"/>
  <c r="G9" i="9"/>
  <c r="I9" i="9" s="1"/>
  <c r="G10" i="9"/>
  <c r="G12" i="9"/>
  <c r="I12" i="9" s="1"/>
  <c r="I8" i="8"/>
  <c r="G5" i="8"/>
  <c r="I5" i="8" s="1"/>
  <c r="G6" i="8"/>
  <c r="I6" i="8" s="1"/>
  <c r="G7" i="8"/>
  <c r="I7" i="8" s="1"/>
  <c r="G8" i="8"/>
  <c r="G9" i="8"/>
  <c r="I9" i="8" s="1"/>
  <c r="G10" i="8"/>
  <c r="I10" i="8" s="1"/>
  <c r="G11" i="8"/>
  <c r="I11" i="8" s="1"/>
  <c r="G12" i="8"/>
  <c r="G13" i="8" s="1"/>
  <c r="I4" i="8"/>
  <c r="G4" i="8"/>
  <c r="I5" i="1"/>
  <c r="I9" i="1"/>
  <c r="G5" i="1"/>
  <c r="G6" i="1"/>
  <c r="I6" i="1" s="1"/>
  <c r="G7" i="1"/>
  <c r="I7" i="1" s="1"/>
  <c r="G8" i="1"/>
  <c r="I8" i="1" s="1"/>
  <c r="G9" i="1"/>
  <c r="G10" i="1"/>
  <c r="I10" i="1" s="1"/>
  <c r="G12" i="1"/>
  <c r="I12" i="1" s="1"/>
  <c r="G4" i="1"/>
  <c r="I4" i="1" s="1"/>
  <c r="G11" i="1" l="1"/>
  <c r="I11" i="1" s="1"/>
  <c r="I13" i="4"/>
  <c r="G13" i="4"/>
  <c r="D13" i="4"/>
  <c r="G13" i="6"/>
  <c r="I12" i="6"/>
  <c r="I13" i="6" s="1"/>
  <c r="G11" i="6"/>
  <c r="I11" i="6" s="1"/>
  <c r="I11" i="7"/>
  <c r="I13" i="7" s="1"/>
  <c r="G13" i="7"/>
  <c r="D13" i="7"/>
  <c r="I12" i="8"/>
  <c r="I13" i="8" s="1"/>
  <c r="D13" i="9"/>
  <c r="G13" i="10"/>
  <c r="I11" i="10"/>
  <c r="I13" i="10" s="1"/>
  <c r="G12" i="12"/>
  <c r="I12" i="12" s="1"/>
  <c r="H11" i="12"/>
  <c r="G11" i="12"/>
  <c r="I11" i="12" s="1"/>
  <c r="H10" i="12"/>
  <c r="H13" i="12" s="1"/>
  <c r="G10" i="12"/>
  <c r="I10" i="12" s="1"/>
  <c r="H9" i="12"/>
  <c r="G9" i="12"/>
  <c r="I9" i="12" s="1"/>
  <c r="H8" i="12"/>
  <c r="G8" i="12"/>
  <c r="I8" i="12" s="1"/>
  <c r="H7" i="12"/>
  <c r="G7" i="12"/>
  <c r="I7" i="12" s="1"/>
  <c r="H6" i="12"/>
  <c r="G6" i="12"/>
  <c r="I6" i="12" s="1"/>
  <c r="H5" i="12"/>
  <c r="G5" i="12"/>
  <c r="I5" i="12" s="1"/>
  <c r="H4" i="12"/>
  <c r="G4" i="12"/>
  <c r="I4" i="12" s="1"/>
  <c r="H2" i="12"/>
  <c r="H1" i="12"/>
  <c r="H11" i="10"/>
  <c r="H10" i="10"/>
  <c r="H13" i="10" s="1"/>
  <c r="H9" i="10"/>
  <c r="H8" i="10"/>
  <c r="H7" i="10"/>
  <c r="H6" i="10"/>
  <c r="H5" i="10"/>
  <c r="H4" i="10"/>
  <c r="H2" i="10"/>
  <c r="H1" i="10"/>
  <c r="G13" i="9"/>
  <c r="H11" i="9"/>
  <c r="H10" i="9"/>
  <c r="H13" i="9" s="1"/>
  <c r="H9" i="9"/>
  <c r="H8" i="9"/>
  <c r="H7" i="9"/>
  <c r="H6" i="9"/>
  <c r="H5" i="9"/>
  <c r="H4" i="9"/>
  <c r="G4" i="9"/>
  <c r="I4" i="9" s="1"/>
  <c r="H2" i="9"/>
  <c r="H1" i="9"/>
  <c r="H11" i="8"/>
  <c r="H10" i="8"/>
  <c r="H13" i="8" s="1"/>
  <c r="H9" i="8"/>
  <c r="H8" i="8"/>
  <c r="H7" i="8"/>
  <c r="H6" i="8"/>
  <c r="H5" i="8"/>
  <c r="H4" i="8"/>
  <c r="H2" i="8"/>
  <c r="H1" i="8"/>
  <c r="H11" i="7"/>
  <c r="H10" i="7"/>
  <c r="H13" i="7" s="1"/>
  <c r="H9" i="7"/>
  <c r="H8" i="7"/>
  <c r="H7" i="7"/>
  <c r="H6" i="7"/>
  <c r="H5" i="7"/>
  <c r="H4" i="7"/>
  <c r="H2" i="7"/>
  <c r="H1" i="7"/>
  <c r="H11" i="6"/>
  <c r="H10" i="6"/>
  <c r="H13" i="6" s="1"/>
  <c r="H9" i="6"/>
  <c r="H8" i="6"/>
  <c r="H7" i="6"/>
  <c r="H6" i="6"/>
  <c r="H5" i="6"/>
  <c r="H4" i="6"/>
  <c r="H2" i="6"/>
  <c r="H1" i="6"/>
  <c r="J2" i="1"/>
  <c r="H11" i="4"/>
  <c r="H10" i="4"/>
  <c r="H13" i="4" s="1"/>
  <c r="H9" i="4"/>
  <c r="H8" i="4"/>
  <c r="H7" i="4"/>
  <c r="H6" i="4"/>
  <c r="H5" i="4"/>
  <c r="H4" i="4"/>
  <c r="H2" i="4"/>
  <c r="H1" i="4"/>
  <c r="G13" i="1" l="1"/>
  <c r="I13" i="12"/>
  <c r="G13" i="12"/>
  <c r="I13" i="9"/>
  <c r="H13" i="1"/>
  <c r="G2" i="1"/>
  <c r="A1" i="1"/>
  <c r="B1" i="1"/>
  <c r="H1" i="1"/>
  <c r="J1" i="1"/>
  <c r="B2" i="1"/>
  <c r="C2" i="1"/>
  <c r="D2" i="1"/>
  <c r="E2" i="1"/>
  <c r="F2" i="1"/>
  <c r="H2" i="1"/>
  <c r="K2" i="1"/>
  <c r="A4" i="1"/>
  <c r="F4" i="1"/>
  <c r="H4" i="1"/>
  <c r="J4" i="1"/>
  <c r="K4" i="1"/>
  <c r="A5" i="1"/>
  <c r="F5" i="1"/>
  <c r="H5" i="1"/>
  <c r="J5" i="1"/>
  <c r="K5" i="1"/>
  <c r="A6" i="1"/>
  <c r="F6" i="1"/>
  <c r="H6" i="1"/>
  <c r="J6" i="1"/>
  <c r="K6" i="1"/>
  <c r="A7" i="1"/>
  <c r="F7" i="1"/>
  <c r="H7" i="1"/>
  <c r="J7" i="1"/>
  <c r="K7" i="1"/>
  <c r="A8" i="1"/>
  <c r="F8" i="1"/>
  <c r="H8" i="1"/>
  <c r="J8" i="1"/>
  <c r="K8" i="1"/>
  <c r="A9" i="1"/>
  <c r="F9" i="1"/>
  <c r="H9" i="1"/>
  <c r="J9" i="1"/>
  <c r="K9" i="1"/>
  <c r="A10" i="1"/>
  <c r="F10" i="1"/>
  <c r="H10" i="1"/>
  <c r="J10" i="1"/>
  <c r="K10" i="1"/>
  <c r="A11" i="1"/>
  <c r="F11" i="1"/>
  <c r="H11" i="1"/>
  <c r="J11" i="1"/>
  <c r="K11" i="1"/>
  <c r="I13" i="1" l="1"/>
</calcChain>
</file>

<file path=xl/sharedStrings.xml><?xml version="1.0" encoding="utf-8"?>
<sst xmlns="http://schemas.openxmlformats.org/spreadsheetml/2006/main" count="301" uniqueCount="31">
  <si>
    <t>Итого- стоимость руб./год</t>
  </si>
  <si>
    <t>Текущий ремонт</t>
  </si>
  <si>
    <t>Содержание общего имущества МКД</t>
  </si>
  <si>
    <t xml:space="preserve">Содержание мест общего пользования </t>
  </si>
  <si>
    <t>Уборка лестничных клеток</t>
  </si>
  <si>
    <t>Расчетно-кассовое обслуживание</t>
  </si>
  <si>
    <t>Услуга управления</t>
  </si>
  <si>
    <t>Услуги паспортного стола и ЕДДС</t>
  </si>
  <si>
    <t>Всего:</t>
  </si>
  <si>
    <t>Обслуживание лифтов</t>
  </si>
  <si>
    <t>Содержание всего</t>
  </si>
  <si>
    <t>ул. Новая д. 3</t>
  </si>
  <si>
    <t xml:space="preserve">равно плану </t>
  </si>
  <si>
    <t>№ п/п</t>
  </si>
  <si>
    <t>Наименование работы (услуги)</t>
  </si>
  <si>
    <t>Период предоставления услуги</t>
  </si>
  <si>
    <t>цена, руб</t>
  </si>
  <si>
    <t>объем</t>
  </si>
  <si>
    <t>Кол-во выполняемых  Работ в год</t>
  </si>
  <si>
    <t>Итого, стоимость, руб</t>
  </si>
  <si>
    <t>итого, стоимость</t>
  </si>
  <si>
    <t>Отчет (итого, чтоимость)</t>
  </si>
  <si>
    <t>ул. Новая д. 7</t>
  </si>
  <si>
    <t>План</t>
  </si>
  <si>
    <t>Факт</t>
  </si>
  <si>
    <t>ул. Новая д. 38</t>
  </si>
  <si>
    <t>Ладожская 9</t>
  </si>
  <si>
    <t>Ладожская 18</t>
  </si>
  <si>
    <t>Ладожская 22</t>
  </si>
  <si>
    <t>Ладожская 20</t>
  </si>
  <si>
    <t>Северная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</si>
</sst>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9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6100"/>
      <name val="Calibri"/>
      <family val="2"/>
    </font>
    <font>
      <b/>
      <sz val="11"/>
      <color rgb="FF000000"/>
      <name val="Calibri"/>
      <family val="2"/>
      <charset val="204"/>
    </font>
    <font>
      <b/>
      <sz val="14"/>
      <color rgb="FF0061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4"/>
      <name val="Calibri"/>
      <family val="2"/>
      <charset val="204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C6EFCE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2" fillId="4" borderId="0" applyNumberFormat="0" applyBorder="0" applyAlignment="0" applyProtection="0"/>
  </cellStyleXfs>
  <cellXfs count="6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8" fillId="5" borderId="2" xfId="1" applyNumberFormat="1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5" fillId="6" borderId="3" xfId="3" applyNumberFormat="1" applyFont="1" applyFill="1" applyBorder="1" applyAlignment="1">
      <alignment horizontal="center" vertical="center" wrapText="1"/>
    </xf>
    <xf numFmtId="2" fontId="5" fillId="6" borderId="3" xfId="3" applyNumberFormat="1" applyFont="1" applyFill="1" applyBorder="1" applyAlignment="1">
      <alignment horizontal="center" vertical="center" wrapText="1"/>
    </xf>
    <xf numFmtId="0" fontId="10" fillId="7" borderId="1" xfId="2" applyNumberFormat="1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/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12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5" fillId="9" borderId="0" xfId="0" applyFont="1" applyFill="1"/>
    <xf numFmtId="0" fontId="5" fillId="0" borderId="0" xfId="0" applyFont="1" applyAlignment="1">
      <alignment horizontal="center" vertical="center"/>
    </xf>
    <xf numFmtId="0" fontId="1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16" fillId="0" borderId="0" xfId="0" applyFont="1" applyAlignment="1">
      <alignment horizontal="center" vertical="center"/>
    </xf>
    <xf numFmtId="2" fontId="17" fillId="0" borderId="0" xfId="0" applyNumberFormat="1" applyFont="1" applyAlignment="1">
      <alignment horizontal="center"/>
    </xf>
    <xf numFmtId="0" fontId="17" fillId="0" borderId="0" xfId="0" applyFont="1"/>
    <xf numFmtId="4" fontId="17" fillId="0" borderId="0" xfId="0" applyNumberFormat="1" applyFont="1"/>
    <xf numFmtId="0" fontId="1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4" fontId="12" fillId="0" borderId="0" xfId="0" applyNumberFormat="1" applyFont="1" applyAlignment="1"/>
    <xf numFmtId="0" fontId="5" fillId="9" borderId="0" xfId="0" applyFont="1" applyFill="1" applyAlignment="1">
      <alignment horizontal="center"/>
    </xf>
    <xf numFmtId="4" fontId="16" fillId="0" borderId="0" xfId="0" applyNumberFormat="1" applyFont="1" applyAlignment="1">
      <alignment horizontal="center"/>
    </xf>
    <xf numFmtId="4" fontId="17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164" fontId="5" fillId="9" borderId="0" xfId="0" applyNumberFormat="1" applyFont="1" applyFill="1"/>
    <xf numFmtId="164" fontId="5" fillId="9" borderId="0" xfId="0" applyNumberFormat="1" applyFont="1" applyFill="1" applyAlignment="1">
      <alignment horizontal="center"/>
    </xf>
    <xf numFmtId="164" fontId="5" fillId="6" borderId="3" xfId="3" applyNumberFormat="1" applyFont="1" applyFill="1" applyBorder="1" applyAlignment="1">
      <alignment horizontal="center" vertical="center" wrapText="1"/>
    </xf>
    <xf numFmtId="164" fontId="10" fillId="7" borderId="1" xfId="2" applyNumberFormat="1" applyFont="1" applyFill="1" applyAlignment="1">
      <alignment horizontal="left" vertical="center" wrapText="1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/>
    <xf numFmtId="164" fontId="13" fillId="0" borderId="0" xfId="0" applyNumberFormat="1" applyFont="1"/>
    <xf numFmtId="164" fontId="0" fillId="0" borderId="0" xfId="0" applyNumberFormat="1"/>
    <xf numFmtId="164" fontId="1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4" fontId="5" fillId="9" borderId="0" xfId="0" applyNumberFormat="1" applyFont="1" applyFill="1" applyAlignment="1">
      <alignment horizontal="center"/>
    </xf>
    <xf numFmtId="4" fontId="5" fillId="6" borderId="3" xfId="3" applyNumberFormat="1" applyFont="1" applyFill="1" applyBorder="1" applyAlignment="1">
      <alignment horizontal="center" vertical="center" wrapText="1"/>
    </xf>
    <xf numFmtId="4" fontId="10" fillId="7" borderId="1" xfId="2" applyNumberFormat="1" applyFont="1" applyFill="1" applyAlignment="1">
      <alignment horizontal="center" vertical="center" wrapText="1"/>
    </xf>
    <xf numFmtId="4" fontId="15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15" fillId="0" borderId="0" xfId="0" applyNumberFormat="1" applyFont="1"/>
    <xf numFmtId="0" fontId="10" fillId="7" borderId="1" xfId="2" applyNumberFormat="1" applyFont="1" applyFill="1" applyAlignment="1">
      <alignment horizontal="center" vertical="center" wrapText="1"/>
    </xf>
    <xf numFmtId="4" fontId="16" fillId="0" borderId="0" xfId="0" applyNumberFormat="1" applyFont="1" applyAlignment="1"/>
    <xf numFmtId="4" fontId="17" fillId="0" borderId="0" xfId="0" applyNumberFormat="1" applyFont="1" applyAlignment="1"/>
    <xf numFmtId="4" fontId="15" fillId="0" borderId="0" xfId="0" applyNumberFormat="1" applyFont="1" applyAlignment="1"/>
    <xf numFmtId="0" fontId="6" fillId="5" borderId="0" xfId="1" applyNumberFormat="1" applyFont="1" applyFill="1" applyBorder="1" applyAlignment="1">
      <alignment horizontal="center"/>
    </xf>
    <xf numFmtId="0" fontId="7" fillId="10" borderId="0" xfId="0" applyFont="1" applyFill="1" applyAlignment="1">
      <alignment horizontal="center" wrapText="1"/>
    </xf>
    <xf numFmtId="0" fontId="7" fillId="10" borderId="0" xfId="0" applyFont="1" applyFill="1" applyAlignment="1">
      <alignment horizontal="center"/>
    </xf>
    <xf numFmtId="0" fontId="11" fillId="8" borderId="0" xfId="1" applyNumberFormat="1" applyFont="1" applyFill="1" applyBorder="1" applyAlignment="1">
      <alignment horizontal="center"/>
    </xf>
  </cellXfs>
  <cellStyles count="4">
    <cellStyle name="20% — акцент1" xfId="3" builtinId="30"/>
    <cellStyle name="Вывод" xfId="2" builtinId="21"/>
    <cellStyle name="Обычный" xfId="0" builtinId="0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slan/Downloads/&#1055;&#1045;&#1056;&#1045;&#1063;&#1045;&#1053;&#1068;_&#1056;&#1040;&#1041;&#1054;&#1058;_&#1048;_&#1059;&#1057;&#1051;&#1059;&#1043;_&#1089;_&#1055;&#1056;&#1048;&#1052;&#1045;&#1056;&#1054;&#105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РабУсл"/>
      <sheetName val="Перечень работ и услуг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F4CC2-CE72-4E18-863B-7EA419C15C26}">
  <dimension ref="A1:M15"/>
  <sheetViews>
    <sheetView zoomScale="90" zoomScaleNormal="90" workbookViewId="0">
      <selection activeCell="C4" sqref="C4:C12"/>
    </sheetView>
  </sheetViews>
  <sheetFormatPr defaultColWidth="11.125" defaultRowHeight="15.75" x14ac:dyDescent="0.25"/>
  <cols>
    <col min="2" max="2" width="39" customWidth="1"/>
    <col min="3" max="3" width="24.125" style="11" customWidth="1"/>
    <col min="4" max="5" width="15.375" style="11" customWidth="1"/>
    <col min="6" max="6" width="15.625" style="11" bestFit="1" customWidth="1"/>
    <col min="7" max="7" width="16.375" style="11" customWidth="1"/>
    <col min="8" max="8" width="0" hidden="1" customWidth="1"/>
    <col min="9" max="9" width="18.875" style="11" customWidth="1"/>
    <col min="10" max="11" width="16.5" customWidth="1"/>
  </cols>
  <sheetData>
    <row r="1" spans="1:13" x14ac:dyDescent="0.25">
      <c r="A1" s="59" t="s">
        <v>13</v>
      </c>
      <c r="B1" s="60" t="s">
        <v>23</v>
      </c>
      <c r="C1" s="60"/>
      <c r="D1" s="60"/>
      <c r="E1" s="60"/>
      <c r="F1" s="60"/>
      <c r="G1" s="60"/>
      <c r="H1" s="14" t="e">
        <f>'[1]Перечень работ и услуг'!H1</f>
        <v>#REF!</v>
      </c>
      <c r="I1" s="34"/>
      <c r="J1" s="61" t="s">
        <v>24</v>
      </c>
      <c r="K1" s="61"/>
    </row>
    <row r="2" spans="1:13" ht="56.25" x14ac:dyDescent="0.25">
      <c r="A2" s="59"/>
      <c r="B2" s="3" t="s">
        <v>14</v>
      </c>
      <c r="C2" s="3" t="s">
        <v>15</v>
      </c>
      <c r="D2" s="4" t="s">
        <v>16</v>
      </c>
      <c r="E2" s="5" t="s">
        <v>17</v>
      </c>
      <c r="F2" s="4" t="s">
        <v>18</v>
      </c>
      <c r="G2" s="6" t="s">
        <v>19</v>
      </c>
      <c r="H2" s="7" t="e">
        <f>'[1]Перечень работ и услуг'!H2</f>
        <v>#REF!</v>
      </c>
      <c r="I2" s="6" t="s">
        <v>0</v>
      </c>
      <c r="J2" s="8" t="s">
        <v>20</v>
      </c>
      <c r="K2" s="8" t="s">
        <v>21</v>
      </c>
    </row>
    <row r="3" spans="1:13" ht="18.75" x14ac:dyDescent="0.3">
      <c r="A3" s="62" t="s">
        <v>30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3" x14ac:dyDescent="0.25">
      <c r="A4" s="1">
        <v>1</v>
      </c>
      <c r="B4" s="21" t="s">
        <v>2</v>
      </c>
      <c r="C4" s="22">
        <v>2023</v>
      </c>
      <c r="D4" s="23">
        <v>9.2200000000000006</v>
      </c>
      <c r="E4" s="32">
        <v>8393.85</v>
      </c>
      <c r="F4" s="22">
        <v>12</v>
      </c>
      <c r="G4" s="24">
        <f>E4*D4</f>
        <v>77391.297000000006</v>
      </c>
      <c r="H4" s="25" t="e">
        <f>'[1]Перечень работ и услуг'!H4</f>
        <v>#REF!</v>
      </c>
      <c r="I4" s="35">
        <f>G4*F4</f>
        <v>928695.56400000001</v>
      </c>
      <c r="J4" s="27" t="s">
        <v>12</v>
      </c>
      <c r="K4" s="27" t="s">
        <v>12</v>
      </c>
      <c r="L4" s="21"/>
      <c r="M4" s="21"/>
    </row>
    <row r="5" spans="1:13" x14ac:dyDescent="0.25">
      <c r="A5" s="1">
        <v>2</v>
      </c>
      <c r="B5" s="21" t="s">
        <v>3</v>
      </c>
      <c r="C5" s="22">
        <v>2023</v>
      </c>
      <c r="D5" s="23">
        <v>8</v>
      </c>
      <c r="E5" s="32">
        <v>8393.85</v>
      </c>
      <c r="F5" s="22">
        <v>12</v>
      </c>
      <c r="G5" s="24">
        <f t="shared" ref="G5:G11" si="0">E5*D5</f>
        <v>67150.8</v>
      </c>
      <c r="H5" s="25" t="e">
        <f>'[1]Перечень работ и услуг'!H5</f>
        <v>#REF!</v>
      </c>
      <c r="I5" s="35">
        <f t="shared" ref="I5:I11" si="1">G5*F5</f>
        <v>805809.60000000009</v>
      </c>
      <c r="J5" s="27" t="s">
        <v>12</v>
      </c>
      <c r="K5" s="27" t="s">
        <v>12</v>
      </c>
      <c r="L5" s="21"/>
      <c r="M5" s="21"/>
    </row>
    <row r="6" spans="1:13" x14ac:dyDescent="0.25">
      <c r="A6" s="1">
        <v>3</v>
      </c>
      <c r="B6" s="21" t="s">
        <v>4</v>
      </c>
      <c r="C6" s="22">
        <v>2023</v>
      </c>
      <c r="D6" s="23">
        <v>2</v>
      </c>
      <c r="E6" s="32">
        <v>8393.85</v>
      </c>
      <c r="F6" s="22">
        <v>12</v>
      </c>
      <c r="G6" s="24">
        <f t="shared" si="0"/>
        <v>16787.7</v>
      </c>
      <c r="H6" s="25" t="e">
        <f>'[1]Перечень работ и услуг'!H6</f>
        <v>#REF!</v>
      </c>
      <c r="I6" s="35">
        <f t="shared" si="1"/>
        <v>201452.40000000002</v>
      </c>
      <c r="J6" s="27" t="s">
        <v>12</v>
      </c>
      <c r="K6" s="27" t="s">
        <v>12</v>
      </c>
      <c r="L6" s="21"/>
      <c r="M6" s="21"/>
    </row>
    <row r="7" spans="1:13" x14ac:dyDescent="0.25">
      <c r="A7" s="1">
        <v>4</v>
      </c>
      <c r="B7" s="21" t="s">
        <v>5</v>
      </c>
      <c r="C7" s="22">
        <v>2023</v>
      </c>
      <c r="D7" s="23">
        <v>0.69</v>
      </c>
      <c r="E7" s="32">
        <v>8393.85</v>
      </c>
      <c r="F7" s="22">
        <v>12</v>
      </c>
      <c r="G7" s="24">
        <f t="shared" si="0"/>
        <v>5791.7564999999995</v>
      </c>
      <c r="H7" s="25" t="e">
        <f>'[1]Перечень работ и услуг'!H7</f>
        <v>#REF!</v>
      </c>
      <c r="I7" s="35">
        <f t="shared" si="1"/>
        <v>69501.077999999994</v>
      </c>
      <c r="J7" s="27" t="s">
        <v>12</v>
      </c>
      <c r="K7" s="27" t="s">
        <v>12</v>
      </c>
      <c r="L7" s="21"/>
      <c r="M7" s="21"/>
    </row>
    <row r="8" spans="1:13" x14ac:dyDescent="0.25">
      <c r="A8" s="1">
        <v>5</v>
      </c>
      <c r="B8" s="21" t="s">
        <v>6</v>
      </c>
      <c r="C8" s="22">
        <v>2023</v>
      </c>
      <c r="D8" s="23">
        <v>3.4</v>
      </c>
      <c r="E8" s="32">
        <v>8393.85</v>
      </c>
      <c r="F8" s="22">
        <v>12</v>
      </c>
      <c r="G8" s="24">
        <f t="shared" si="0"/>
        <v>28539.09</v>
      </c>
      <c r="H8" s="25" t="e">
        <f>'[1]Перечень работ и услуг'!H8</f>
        <v>#REF!</v>
      </c>
      <c r="I8" s="35">
        <f t="shared" si="1"/>
        <v>342469.08</v>
      </c>
      <c r="J8" s="27" t="s">
        <v>12</v>
      </c>
      <c r="K8" s="27" t="s">
        <v>12</v>
      </c>
      <c r="L8" s="21"/>
      <c r="M8" s="21"/>
    </row>
    <row r="9" spans="1:13" x14ac:dyDescent="0.25">
      <c r="A9" s="1">
        <v>6</v>
      </c>
      <c r="B9" s="21" t="s">
        <v>7</v>
      </c>
      <c r="C9" s="22">
        <v>2023</v>
      </c>
      <c r="D9" s="23">
        <v>1.01</v>
      </c>
      <c r="E9" s="32">
        <v>8393.85</v>
      </c>
      <c r="F9" s="22">
        <v>12</v>
      </c>
      <c r="G9" s="24">
        <f t="shared" si="0"/>
        <v>8477.7885000000006</v>
      </c>
      <c r="H9" s="25" t="e">
        <f>'[1]Перечень работ и услуг'!H9</f>
        <v>#REF!</v>
      </c>
      <c r="I9" s="35">
        <f t="shared" si="1"/>
        <v>101733.462</v>
      </c>
      <c r="J9" s="27" t="s">
        <v>12</v>
      </c>
      <c r="K9" s="27" t="s">
        <v>12</v>
      </c>
      <c r="L9" s="21"/>
      <c r="M9" s="21"/>
    </row>
    <row r="10" spans="1:13" x14ac:dyDescent="0.25">
      <c r="A10" s="1">
        <v>7</v>
      </c>
      <c r="B10" s="21" t="s">
        <v>9</v>
      </c>
      <c r="C10" s="22">
        <v>2023</v>
      </c>
      <c r="D10" s="24">
        <v>3.3</v>
      </c>
      <c r="E10" s="32">
        <v>8393.85</v>
      </c>
      <c r="F10" s="22">
        <v>12</v>
      </c>
      <c r="G10" s="24">
        <f t="shared" si="0"/>
        <v>27699.704999999998</v>
      </c>
      <c r="H10" s="25" t="e">
        <f>'[1]Перечень работ и услуг'!H10</f>
        <v>#REF!</v>
      </c>
      <c r="I10" s="35">
        <f t="shared" si="1"/>
        <v>332396.45999999996</v>
      </c>
      <c r="J10" s="27" t="s">
        <v>12</v>
      </c>
      <c r="K10" s="27" t="s">
        <v>12</v>
      </c>
      <c r="L10" s="21"/>
      <c r="M10" s="21"/>
    </row>
    <row r="11" spans="1:13" s="20" customFormat="1" x14ac:dyDescent="0.25">
      <c r="A11" s="17">
        <v>8</v>
      </c>
      <c r="B11" s="9" t="s">
        <v>10</v>
      </c>
      <c r="C11" s="22">
        <v>2023</v>
      </c>
      <c r="D11" s="12">
        <f>SUM(D4:D10)</f>
        <v>27.62</v>
      </c>
      <c r="E11" s="32">
        <v>8393.85</v>
      </c>
      <c r="F11" s="22">
        <v>12</v>
      </c>
      <c r="G11" s="28">
        <f t="shared" si="0"/>
        <v>231838.13700000002</v>
      </c>
      <c r="H11" s="29" t="e">
        <f>'[1]Перечень работ и услуг'!H11</f>
        <v>#REF!</v>
      </c>
      <c r="I11" s="36">
        <f t="shared" si="1"/>
        <v>2782057.6440000003</v>
      </c>
      <c r="J11" s="27" t="s">
        <v>12</v>
      </c>
      <c r="K11" s="27" t="s">
        <v>12</v>
      </c>
      <c r="L11" s="9"/>
      <c r="M11" s="9"/>
    </row>
    <row r="12" spans="1:13" x14ac:dyDescent="0.25">
      <c r="A12">
        <v>9</v>
      </c>
      <c r="B12" s="21" t="s">
        <v>1</v>
      </c>
      <c r="C12" s="22">
        <v>2023</v>
      </c>
      <c r="D12" s="31">
        <v>3.62</v>
      </c>
      <c r="E12" s="32">
        <v>8393.85</v>
      </c>
      <c r="F12" s="31">
        <v>12</v>
      </c>
      <c r="G12" s="31">
        <f>E12*D12</f>
        <v>30385.737000000001</v>
      </c>
      <c r="H12" s="21"/>
      <c r="I12" s="35">
        <f>G12*F12</f>
        <v>364628.84400000004</v>
      </c>
      <c r="J12" s="27" t="s">
        <v>12</v>
      </c>
      <c r="K12" s="31" t="s">
        <v>12</v>
      </c>
      <c r="L12" s="21"/>
      <c r="M12" s="21"/>
    </row>
    <row r="13" spans="1:13" x14ac:dyDescent="0.25">
      <c r="B13" s="9" t="s">
        <v>8</v>
      </c>
      <c r="C13" s="31"/>
      <c r="D13" s="12">
        <f>D11+D12</f>
        <v>31.240000000000002</v>
      </c>
      <c r="E13" s="31"/>
      <c r="F13" s="31"/>
      <c r="G13" s="13">
        <f>G12+G11</f>
        <v>262223.87400000001</v>
      </c>
      <c r="H13" s="13" t="e">
        <f t="shared" ref="H13" si="2">H10+H11</f>
        <v>#REF!</v>
      </c>
      <c r="I13" s="13">
        <f>I12+I11</f>
        <v>3146686.4880000004</v>
      </c>
      <c r="J13" s="21"/>
      <c r="K13" s="21"/>
      <c r="L13" s="21"/>
      <c r="M13" s="21"/>
    </row>
    <row r="14" spans="1:13" x14ac:dyDescent="0.25">
      <c r="B14" s="21"/>
      <c r="C14" s="31"/>
      <c r="D14" s="31"/>
      <c r="E14" s="31"/>
      <c r="F14" s="31"/>
      <c r="G14" s="31"/>
      <c r="H14" s="21"/>
      <c r="I14" s="31"/>
      <c r="J14" s="21"/>
      <c r="K14" s="21"/>
      <c r="L14" s="21"/>
      <c r="M14" s="21"/>
    </row>
    <row r="15" spans="1:13" x14ac:dyDescent="0.25">
      <c r="B15" s="21"/>
      <c r="C15" s="31"/>
      <c r="D15" s="31"/>
      <c r="E15" s="31"/>
      <c r="F15" s="31"/>
      <c r="G15" s="31"/>
      <c r="H15" s="21"/>
      <c r="I15" s="31"/>
      <c r="J15" s="21"/>
      <c r="K15" s="21"/>
      <c r="L15" s="21"/>
      <c r="M15" s="21"/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099E48E6-196B-463A-BF25-7EDD7797B992}">
      <formula1>Справочник_работ_и_услуг</formula1>
    </dataValidation>
  </dataValidations>
  <pageMargins left="0.7" right="0.7" top="0.75" bottom="0.75" header="0.3" footer="0.3"/>
  <pageSetup paperSize="9" scale="27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EA85E-1F64-4CFF-BA9E-D1F68712BECC}">
  <dimension ref="A1:M15"/>
  <sheetViews>
    <sheetView zoomScale="90" zoomScaleNormal="90" workbookViewId="0">
      <selection activeCell="D4" sqref="D4:D13"/>
    </sheetView>
  </sheetViews>
  <sheetFormatPr defaultColWidth="11.125" defaultRowHeight="15.75" x14ac:dyDescent="0.25"/>
  <cols>
    <col min="2" max="2" width="41.125" customWidth="1"/>
    <col min="3" max="3" width="27.375" style="11" customWidth="1"/>
    <col min="4" max="4" width="16.625" style="11" customWidth="1"/>
    <col min="5" max="5" width="15.375" style="11" customWidth="1"/>
    <col min="6" max="6" width="15.625" style="11" bestFit="1" customWidth="1"/>
    <col min="7" max="7" width="16.375" style="11" customWidth="1"/>
    <col min="8" max="8" width="0" hidden="1" customWidth="1"/>
    <col min="9" max="9" width="16.875" customWidth="1"/>
    <col min="10" max="11" width="16.5" customWidth="1"/>
  </cols>
  <sheetData>
    <row r="1" spans="1:13" x14ac:dyDescent="0.25">
      <c r="A1" s="59" t="s">
        <v>13</v>
      </c>
      <c r="B1" s="60" t="s">
        <v>23</v>
      </c>
      <c r="C1" s="60"/>
      <c r="D1" s="60"/>
      <c r="E1" s="60"/>
      <c r="F1" s="60"/>
      <c r="G1" s="60"/>
      <c r="H1" s="14" t="e">
        <f>'[1]Перечень работ и услуг'!H1</f>
        <v>#REF!</v>
      </c>
      <c r="I1" s="14"/>
      <c r="J1" s="61" t="s">
        <v>24</v>
      </c>
      <c r="K1" s="61"/>
    </row>
    <row r="2" spans="1:13" ht="56.25" x14ac:dyDescent="0.25">
      <c r="A2" s="59"/>
      <c r="B2" s="3" t="s">
        <v>14</v>
      </c>
      <c r="C2" s="3" t="s">
        <v>15</v>
      </c>
      <c r="D2" s="4" t="s">
        <v>16</v>
      </c>
      <c r="E2" s="5" t="s">
        <v>17</v>
      </c>
      <c r="F2" s="4" t="s">
        <v>18</v>
      </c>
      <c r="G2" s="6" t="s">
        <v>19</v>
      </c>
      <c r="H2" s="7" t="e">
        <f>'[1]Перечень работ и услуг'!H2</f>
        <v>#REF!</v>
      </c>
      <c r="I2" s="6" t="s">
        <v>0</v>
      </c>
      <c r="J2" s="8" t="s">
        <v>20</v>
      </c>
      <c r="K2" s="8" t="s">
        <v>21</v>
      </c>
    </row>
    <row r="3" spans="1:13" ht="18.75" x14ac:dyDescent="0.3">
      <c r="A3" s="62" t="s">
        <v>29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3" x14ac:dyDescent="0.25">
      <c r="A4" s="1">
        <v>1</v>
      </c>
      <c r="B4" s="21" t="s">
        <v>2</v>
      </c>
      <c r="C4" s="22">
        <v>2023</v>
      </c>
      <c r="D4" s="23">
        <v>9.2200000000000006</v>
      </c>
      <c r="E4" s="24">
        <v>14622.87</v>
      </c>
      <c r="F4" s="22">
        <v>12</v>
      </c>
      <c r="G4" s="56">
        <f>E4*D4</f>
        <v>134822.86140000002</v>
      </c>
      <c r="H4" s="56" t="e">
        <f>'[1]Перечень работ и услуг'!H4</f>
        <v>#REF!</v>
      </c>
      <c r="I4" s="56">
        <f>G4*F4</f>
        <v>1617874.3368000002</v>
      </c>
      <c r="J4" s="27" t="s">
        <v>12</v>
      </c>
      <c r="K4" s="27" t="s">
        <v>12</v>
      </c>
      <c r="L4" s="21"/>
      <c r="M4" s="21"/>
    </row>
    <row r="5" spans="1:13" x14ac:dyDescent="0.25">
      <c r="A5" s="1">
        <v>2</v>
      </c>
      <c r="B5" s="21" t="s">
        <v>3</v>
      </c>
      <c r="C5" s="22">
        <v>2023</v>
      </c>
      <c r="D5" s="23">
        <v>8</v>
      </c>
      <c r="E5" s="24">
        <v>14622.87</v>
      </c>
      <c r="F5" s="22">
        <v>12</v>
      </c>
      <c r="G5" s="56">
        <f t="shared" ref="G5:G12" si="0">E5*D5</f>
        <v>116982.96</v>
      </c>
      <c r="H5" s="56" t="e">
        <f>'[1]Перечень работ и услуг'!H5</f>
        <v>#REF!</v>
      </c>
      <c r="I5" s="56">
        <f t="shared" ref="I5:I12" si="1">G5*F5</f>
        <v>1403795.52</v>
      </c>
      <c r="J5" s="27" t="s">
        <v>12</v>
      </c>
      <c r="K5" s="27" t="s">
        <v>12</v>
      </c>
      <c r="L5" s="21"/>
      <c r="M5" s="21"/>
    </row>
    <row r="6" spans="1:13" x14ac:dyDescent="0.25">
      <c r="A6" s="1">
        <v>3</v>
      </c>
      <c r="B6" s="21" t="s">
        <v>4</v>
      </c>
      <c r="C6" s="22">
        <v>2023</v>
      </c>
      <c r="D6" s="23">
        <v>2</v>
      </c>
      <c r="E6" s="24">
        <v>14622.87</v>
      </c>
      <c r="F6" s="22">
        <v>12</v>
      </c>
      <c r="G6" s="56">
        <f t="shared" si="0"/>
        <v>29245.74</v>
      </c>
      <c r="H6" s="56" t="e">
        <f>'[1]Перечень работ и услуг'!H6</f>
        <v>#REF!</v>
      </c>
      <c r="I6" s="56">
        <f t="shared" si="1"/>
        <v>350948.88</v>
      </c>
      <c r="J6" s="27" t="s">
        <v>12</v>
      </c>
      <c r="K6" s="27" t="s">
        <v>12</v>
      </c>
      <c r="L6" s="21"/>
      <c r="M6" s="21"/>
    </row>
    <row r="7" spans="1:13" x14ac:dyDescent="0.25">
      <c r="A7" s="1">
        <v>4</v>
      </c>
      <c r="B7" s="21" t="s">
        <v>5</v>
      </c>
      <c r="C7" s="22">
        <v>2023</v>
      </c>
      <c r="D7" s="23">
        <v>0.69</v>
      </c>
      <c r="E7" s="24">
        <v>14622.87</v>
      </c>
      <c r="F7" s="22">
        <v>12</v>
      </c>
      <c r="G7" s="56">
        <f t="shared" si="0"/>
        <v>10089.7803</v>
      </c>
      <c r="H7" s="56" t="e">
        <f>'[1]Перечень работ и услуг'!H7</f>
        <v>#REF!</v>
      </c>
      <c r="I7" s="56">
        <f t="shared" si="1"/>
        <v>121077.36360000001</v>
      </c>
      <c r="J7" s="27" t="s">
        <v>12</v>
      </c>
      <c r="K7" s="27" t="s">
        <v>12</v>
      </c>
      <c r="L7" s="21"/>
      <c r="M7" s="21"/>
    </row>
    <row r="8" spans="1:13" x14ac:dyDescent="0.25">
      <c r="A8" s="1">
        <v>5</v>
      </c>
      <c r="B8" s="21" t="s">
        <v>6</v>
      </c>
      <c r="C8" s="22">
        <v>2023</v>
      </c>
      <c r="D8" s="23">
        <v>3.4</v>
      </c>
      <c r="E8" s="24">
        <v>14622.87</v>
      </c>
      <c r="F8" s="22">
        <v>12</v>
      </c>
      <c r="G8" s="56">
        <f t="shared" si="0"/>
        <v>49717.758000000002</v>
      </c>
      <c r="H8" s="56" t="e">
        <f>'[1]Перечень работ и услуг'!H8</f>
        <v>#REF!</v>
      </c>
      <c r="I8" s="56">
        <f t="shared" si="1"/>
        <v>596613.09600000002</v>
      </c>
      <c r="J8" s="27" t="s">
        <v>12</v>
      </c>
      <c r="K8" s="27" t="s">
        <v>12</v>
      </c>
      <c r="L8" s="21"/>
      <c r="M8" s="21"/>
    </row>
    <row r="9" spans="1:13" x14ac:dyDescent="0.25">
      <c r="A9" s="1">
        <v>6</v>
      </c>
      <c r="B9" s="21" t="s">
        <v>7</v>
      </c>
      <c r="C9" s="22">
        <v>2023</v>
      </c>
      <c r="D9" s="23">
        <v>1.01</v>
      </c>
      <c r="E9" s="24">
        <v>14622.87</v>
      </c>
      <c r="F9" s="22">
        <v>12</v>
      </c>
      <c r="G9" s="56">
        <f t="shared" si="0"/>
        <v>14769.0987</v>
      </c>
      <c r="H9" s="56" t="e">
        <f>'[1]Перечень работ и услуг'!H9</f>
        <v>#REF!</v>
      </c>
      <c r="I9" s="56">
        <f t="shared" si="1"/>
        <v>177229.1844</v>
      </c>
      <c r="J9" s="27" t="s">
        <v>12</v>
      </c>
      <c r="K9" s="27" t="s">
        <v>12</v>
      </c>
      <c r="L9" s="21"/>
      <c r="M9" s="21"/>
    </row>
    <row r="10" spans="1:13" x14ac:dyDescent="0.25">
      <c r="A10" s="1">
        <v>7</v>
      </c>
      <c r="B10" s="21" t="s">
        <v>9</v>
      </c>
      <c r="C10" s="22">
        <v>2023</v>
      </c>
      <c r="D10" s="24">
        <v>3.3</v>
      </c>
      <c r="E10" s="24">
        <v>14622.87</v>
      </c>
      <c r="F10" s="22">
        <v>12</v>
      </c>
      <c r="G10" s="56">
        <f t="shared" si="0"/>
        <v>48255.470999999998</v>
      </c>
      <c r="H10" s="56" t="e">
        <f>'[1]Перечень работ и услуг'!H10</f>
        <v>#REF!</v>
      </c>
      <c r="I10" s="56">
        <f t="shared" si="1"/>
        <v>579065.652</v>
      </c>
      <c r="J10" s="27" t="s">
        <v>12</v>
      </c>
      <c r="K10" s="27" t="s">
        <v>12</v>
      </c>
      <c r="L10" s="21"/>
      <c r="M10" s="21"/>
    </row>
    <row r="11" spans="1:13" s="20" customFormat="1" x14ac:dyDescent="0.25">
      <c r="A11" s="17">
        <v>8</v>
      </c>
      <c r="B11" s="9" t="s">
        <v>10</v>
      </c>
      <c r="C11" s="22">
        <v>2023</v>
      </c>
      <c r="D11" s="12">
        <f>SUM(D4:D10)</f>
        <v>27.62</v>
      </c>
      <c r="E11" s="24">
        <v>14622.87</v>
      </c>
      <c r="F11" s="22">
        <v>12</v>
      </c>
      <c r="G11" s="56">
        <f t="shared" si="0"/>
        <v>403883.66940000001</v>
      </c>
      <c r="H11" s="57" t="e">
        <f>'[1]Перечень работ и услуг'!H11</f>
        <v>#REF!</v>
      </c>
      <c r="I11" s="56">
        <f t="shared" si="1"/>
        <v>4846604.0328000002</v>
      </c>
      <c r="J11" s="27" t="s">
        <v>12</v>
      </c>
      <c r="K11" s="27" t="s">
        <v>12</v>
      </c>
      <c r="L11" s="9"/>
      <c r="M11" s="9"/>
    </row>
    <row r="12" spans="1:13" x14ac:dyDescent="0.25">
      <c r="A12">
        <v>9</v>
      </c>
      <c r="B12" s="21" t="s">
        <v>1</v>
      </c>
      <c r="C12" s="22">
        <v>2023</v>
      </c>
      <c r="D12" s="31">
        <v>3.62</v>
      </c>
      <c r="E12" s="24">
        <v>14622.87</v>
      </c>
      <c r="F12" s="31">
        <v>12</v>
      </c>
      <c r="G12" s="56">
        <f t="shared" si="0"/>
        <v>52934.789400000001</v>
      </c>
      <c r="H12" s="58"/>
      <c r="I12" s="56">
        <f t="shared" si="1"/>
        <v>635217.47279999999</v>
      </c>
      <c r="J12" s="27" t="s">
        <v>12</v>
      </c>
      <c r="K12" s="31" t="s">
        <v>12</v>
      </c>
      <c r="L12" s="21"/>
      <c r="M12" s="21"/>
    </row>
    <row r="13" spans="1:13" x14ac:dyDescent="0.25">
      <c r="B13" s="9" t="s">
        <v>8</v>
      </c>
      <c r="C13" s="31"/>
      <c r="D13" s="12">
        <f>D11+D12</f>
        <v>31.240000000000002</v>
      </c>
      <c r="E13" s="31"/>
      <c r="F13" s="31"/>
      <c r="G13" s="33">
        <f>G12+G11</f>
        <v>456818.45880000002</v>
      </c>
      <c r="H13" s="33" t="e">
        <f t="shared" ref="H13" si="2">H10+H11</f>
        <v>#REF!</v>
      </c>
      <c r="I13" s="33">
        <f>I12+I11</f>
        <v>5481821.5055999998</v>
      </c>
      <c r="J13" s="21"/>
      <c r="K13" s="21"/>
      <c r="L13" s="21"/>
      <c r="M13" s="21"/>
    </row>
    <row r="14" spans="1:13" x14ac:dyDescent="0.25">
      <c r="B14" s="21"/>
      <c r="C14" s="31"/>
      <c r="D14" s="31"/>
      <c r="E14" s="31"/>
      <c r="F14" s="31"/>
      <c r="G14" s="31"/>
      <c r="H14" s="21"/>
      <c r="I14" s="21"/>
      <c r="J14" s="21"/>
      <c r="K14" s="21"/>
      <c r="L14" s="21"/>
      <c r="M14" s="21"/>
    </row>
    <row r="15" spans="1:13" x14ac:dyDescent="0.25">
      <c r="B15" s="21"/>
      <c r="C15" s="31"/>
      <c r="D15" s="31"/>
      <c r="E15" s="31"/>
      <c r="F15" s="31"/>
      <c r="G15" s="31"/>
      <c r="H15" s="21"/>
      <c r="I15" s="21"/>
      <c r="J15" s="21"/>
      <c r="K15" s="21"/>
      <c r="L15" s="21"/>
      <c r="M15" s="21"/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C0617869-4F32-4016-B8AF-EA8C8686D944}">
      <formula1>Справочник_работ_и_услуг</formula1>
    </dataValidation>
  </dataValidations>
  <pageMargins left="0.7" right="0.7" top="0.75" bottom="0.75" header="0.3" footer="0.3"/>
  <pageSetup paperSize="9" scale="27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2BCDB-EEDA-4146-9ECF-BA38A8CF786A}">
  <dimension ref="A1:M15"/>
  <sheetViews>
    <sheetView zoomScale="90" zoomScaleNormal="90" workbookViewId="0">
      <selection activeCell="C21" sqref="C21"/>
    </sheetView>
  </sheetViews>
  <sheetFormatPr defaultColWidth="11.125" defaultRowHeight="15.75" x14ac:dyDescent="0.25"/>
  <cols>
    <col min="2" max="2" width="41.125" customWidth="1"/>
    <col min="3" max="3" width="27.375" style="11" customWidth="1"/>
    <col min="4" max="4" width="16.625" style="11" customWidth="1"/>
    <col min="5" max="5" width="15.375" style="11" customWidth="1"/>
    <col min="6" max="6" width="15.625" style="11" bestFit="1" customWidth="1"/>
    <col min="7" max="7" width="16.375" style="11" customWidth="1"/>
    <col min="8" max="8" width="0" hidden="1" customWidth="1"/>
    <col min="9" max="9" width="13.875" style="11" customWidth="1"/>
    <col min="10" max="11" width="16.5" customWidth="1"/>
  </cols>
  <sheetData>
    <row r="1" spans="1:13" x14ac:dyDescent="0.25">
      <c r="A1" s="59" t="s">
        <v>13</v>
      </c>
      <c r="B1" s="60" t="s">
        <v>23</v>
      </c>
      <c r="C1" s="60"/>
      <c r="D1" s="60"/>
      <c r="E1" s="60"/>
      <c r="F1" s="60"/>
      <c r="G1" s="60"/>
      <c r="H1" s="14" t="e">
        <f>'[1]Перечень работ и услуг'!H1</f>
        <v>#REF!</v>
      </c>
      <c r="I1" s="34"/>
      <c r="J1" s="61" t="s">
        <v>24</v>
      </c>
      <c r="K1" s="61"/>
    </row>
    <row r="2" spans="1:13" ht="56.25" x14ac:dyDescent="0.25">
      <c r="A2" s="59"/>
      <c r="B2" s="3" t="s">
        <v>14</v>
      </c>
      <c r="C2" s="3" t="s">
        <v>15</v>
      </c>
      <c r="D2" s="4" t="s">
        <v>16</v>
      </c>
      <c r="E2" s="5" t="s">
        <v>17</v>
      </c>
      <c r="F2" s="4" t="s">
        <v>18</v>
      </c>
      <c r="G2" s="6" t="s">
        <v>19</v>
      </c>
      <c r="H2" s="7" t="e">
        <f>'[1]Перечень работ и услуг'!H2</f>
        <v>#REF!</v>
      </c>
      <c r="I2" s="6" t="s">
        <v>0</v>
      </c>
      <c r="J2" s="8" t="s">
        <v>20</v>
      </c>
      <c r="K2" s="8" t="s">
        <v>21</v>
      </c>
    </row>
    <row r="3" spans="1:13" ht="18.75" x14ac:dyDescent="0.3">
      <c r="A3" s="62" t="s">
        <v>28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3" x14ac:dyDescent="0.25">
      <c r="A4" s="1">
        <v>1</v>
      </c>
      <c r="B4" s="21" t="s">
        <v>2</v>
      </c>
      <c r="C4" s="22">
        <v>2023</v>
      </c>
      <c r="D4" s="23">
        <v>9.2200000000000006</v>
      </c>
      <c r="E4" s="24">
        <v>8184.08</v>
      </c>
      <c r="F4" s="22">
        <v>12</v>
      </c>
      <c r="G4" s="35">
        <f>E4*D4</f>
        <v>75457.217600000004</v>
      </c>
      <c r="H4" s="26" t="e">
        <f>'[1]Перечень работ и услуг'!H4</f>
        <v>#REF!</v>
      </c>
      <c r="I4" s="35">
        <f>G4*F4</f>
        <v>905486.61120000004</v>
      </c>
      <c r="J4" s="27" t="s">
        <v>12</v>
      </c>
      <c r="K4" s="27" t="s">
        <v>12</v>
      </c>
      <c r="L4" s="21"/>
      <c r="M4" s="21"/>
    </row>
    <row r="5" spans="1:13" x14ac:dyDescent="0.25">
      <c r="A5" s="1">
        <v>2</v>
      </c>
      <c r="B5" s="21" t="s">
        <v>3</v>
      </c>
      <c r="C5" s="22">
        <v>2023</v>
      </c>
      <c r="D5" s="23">
        <v>8</v>
      </c>
      <c r="E5" s="24">
        <v>8184.08</v>
      </c>
      <c r="F5" s="22">
        <v>12</v>
      </c>
      <c r="G5" s="35">
        <f t="shared" ref="G5:G12" si="0">E5*D5</f>
        <v>65472.639999999999</v>
      </c>
      <c r="H5" s="26" t="e">
        <f>'[1]Перечень работ и услуг'!H5</f>
        <v>#REF!</v>
      </c>
      <c r="I5" s="35">
        <f t="shared" ref="I5:I12" si="1">G5*F5</f>
        <v>785671.67999999993</v>
      </c>
      <c r="J5" s="27" t="s">
        <v>12</v>
      </c>
      <c r="K5" s="27" t="s">
        <v>12</v>
      </c>
      <c r="L5" s="21"/>
      <c r="M5" s="21"/>
    </row>
    <row r="6" spans="1:13" x14ac:dyDescent="0.25">
      <c r="A6" s="1">
        <v>3</v>
      </c>
      <c r="B6" s="21" t="s">
        <v>4</v>
      </c>
      <c r="C6" s="22">
        <v>2023</v>
      </c>
      <c r="D6" s="23">
        <v>2</v>
      </c>
      <c r="E6" s="24">
        <v>8184.08</v>
      </c>
      <c r="F6" s="22">
        <v>12</v>
      </c>
      <c r="G6" s="35">
        <f t="shared" si="0"/>
        <v>16368.16</v>
      </c>
      <c r="H6" s="26" t="e">
        <f>'[1]Перечень работ и услуг'!H6</f>
        <v>#REF!</v>
      </c>
      <c r="I6" s="35">
        <f t="shared" si="1"/>
        <v>196417.91999999998</v>
      </c>
      <c r="J6" s="27" t="s">
        <v>12</v>
      </c>
      <c r="K6" s="27" t="s">
        <v>12</v>
      </c>
      <c r="L6" s="21"/>
      <c r="M6" s="21"/>
    </row>
    <row r="7" spans="1:13" x14ac:dyDescent="0.25">
      <c r="A7" s="1">
        <v>4</v>
      </c>
      <c r="B7" s="21" t="s">
        <v>5</v>
      </c>
      <c r="C7" s="22">
        <v>2023</v>
      </c>
      <c r="D7" s="23">
        <v>0.69</v>
      </c>
      <c r="E7" s="24">
        <v>8184.08</v>
      </c>
      <c r="F7" s="22">
        <v>12</v>
      </c>
      <c r="G7" s="35">
        <f t="shared" si="0"/>
        <v>5647.0151999999998</v>
      </c>
      <c r="H7" s="26" t="e">
        <f>'[1]Перечень работ и услуг'!H7</f>
        <v>#REF!</v>
      </c>
      <c r="I7" s="35">
        <f t="shared" si="1"/>
        <v>67764.182399999991</v>
      </c>
      <c r="J7" s="27" t="s">
        <v>12</v>
      </c>
      <c r="K7" s="27" t="s">
        <v>12</v>
      </c>
      <c r="L7" s="21"/>
      <c r="M7" s="21"/>
    </row>
    <row r="8" spans="1:13" x14ac:dyDescent="0.25">
      <c r="A8" s="1">
        <v>5</v>
      </c>
      <c r="B8" s="21" t="s">
        <v>6</v>
      </c>
      <c r="C8" s="22">
        <v>2023</v>
      </c>
      <c r="D8" s="23">
        <v>3.4</v>
      </c>
      <c r="E8" s="24">
        <v>8184.08</v>
      </c>
      <c r="F8" s="22">
        <v>12</v>
      </c>
      <c r="G8" s="35">
        <f t="shared" si="0"/>
        <v>27825.871999999999</v>
      </c>
      <c r="H8" s="26" t="e">
        <f>'[1]Перечень работ и услуг'!H8</f>
        <v>#REF!</v>
      </c>
      <c r="I8" s="35">
        <f t="shared" si="1"/>
        <v>333910.46399999998</v>
      </c>
      <c r="J8" s="27" t="s">
        <v>12</v>
      </c>
      <c r="K8" s="27" t="s">
        <v>12</v>
      </c>
      <c r="L8" s="21"/>
      <c r="M8" s="21"/>
    </row>
    <row r="9" spans="1:13" x14ac:dyDescent="0.25">
      <c r="A9" s="1">
        <v>6</v>
      </c>
      <c r="B9" s="21" t="s">
        <v>7</v>
      </c>
      <c r="C9" s="22">
        <v>2023</v>
      </c>
      <c r="D9" s="23">
        <v>1.01</v>
      </c>
      <c r="E9" s="24">
        <v>8184.08</v>
      </c>
      <c r="F9" s="22">
        <v>12</v>
      </c>
      <c r="G9" s="35">
        <f t="shared" si="0"/>
        <v>8265.9207999999999</v>
      </c>
      <c r="H9" s="26" t="e">
        <f>'[1]Перечень работ и услуг'!H9</f>
        <v>#REF!</v>
      </c>
      <c r="I9" s="35">
        <f t="shared" si="1"/>
        <v>99191.049599999998</v>
      </c>
      <c r="J9" s="27" t="s">
        <v>12</v>
      </c>
      <c r="K9" s="27" t="s">
        <v>12</v>
      </c>
      <c r="L9" s="21"/>
      <c r="M9" s="21"/>
    </row>
    <row r="10" spans="1:13" x14ac:dyDescent="0.25">
      <c r="A10" s="1">
        <v>7</v>
      </c>
      <c r="B10" s="21" t="s">
        <v>9</v>
      </c>
      <c r="C10" s="22">
        <v>2023</v>
      </c>
      <c r="D10" s="24">
        <v>3.3</v>
      </c>
      <c r="E10" s="24">
        <v>8184.08</v>
      </c>
      <c r="F10" s="22">
        <v>12</v>
      </c>
      <c r="G10" s="35">
        <f t="shared" si="0"/>
        <v>27007.464</v>
      </c>
      <c r="H10" s="26" t="e">
        <f>'[1]Перечень работ и услуг'!H10</f>
        <v>#REF!</v>
      </c>
      <c r="I10" s="35">
        <f t="shared" si="1"/>
        <v>324089.56799999997</v>
      </c>
      <c r="J10" s="27" t="s">
        <v>12</v>
      </c>
      <c r="K10" s="27" t="s">
        <v>12</v>
      </c>
      <c r="L10" s="21"/>
      <c r="M10" s="21"/>
    </row>
    <row r="11" spans="1:13" s="20" customFormat="1" x14ac:dyDescent="0.25">
      <c r="A11" s="17">
        <v>8</v>
      </c>
      <c r="B11" s="9" t="s">
        <v>10</v>
      </c>
      <c r="C11" s="22">
        <v>2023</v>
      </c>
      <c r="D11" s="12">
        <f>SUM(D4:D10)</f>
        <v>27.62</v>
      </c>
      <c r="E11" s="24">
        <v>8184.08</v>
      </c>
      <c r="F11" s="22">
        <v>12</v>
      </c>
      <c r="G11" s="35">
        <f t="shared" si="0"/>
        <v>226044.28960000002</v>
      </c>
      <c r="H11" s="30" t="e">
        <f>'[1]Перечень работ и услуг'!H11</f>
        <v>#REF!</v>
      </c>
      <c r="I11" s="35">
        <f t="shared" si="1"/>
        <v>2712531.4752000002</v>
      </c>
      <c r="J11" s="27" t="s">
        <v>12</v>
      </c>
      <c r="K11" s="27" t="s">
        <v>12</v>
      </c>
      <c r="L11" s="9"/>
      <c r="M11" s="9"/>
    </row>
    <row r="12" spans="1:13" x14ac:dyDescent="0.25">
      <c r="A12">
        <v>9</v>
      </c>
      <c r="B12" s="21" t="s">
        <v>1</v>
      </c>
      <c r="C12" s="22">
        <v>2023</v>
      </c>
      <c r="D12" s="31">
        <v>3.62</v>
      </c>
      <c r="E12" s="24">
        <v>8184.08</v>
      </c>
      <c r="F12" s="31">
        <v>12</v>
      </c>
      <c r="G12" s="35">
        <f t="shared" si="0"/>
        <v>29626.369600000002</v>
      </c>
      <c r="H12" s="54"/>
      <c r="I12" s="35">
        <f t="shared" si="1"/>
        <v>355516.43520000001</v>
      </c>
      <c r="J12" s="27" t="s">
        <v>12</v>
      </c>
      <c r="K12" s="31" t="s">
        <v>12</v>
      </c>
      <c r="L12" s="21"/>
      <c r="M12" s="21"/>
    </row>
    <row r="13" spans="1:13" x14ac:dyDescent="0.25">
      <c r="B13" s="9" t="s">
        <v>8</v>
      </c>
      <c r="C13" s="31"/>
      <c r="D13" s="12">
        <f>D11+D12</f>
        <v>31.240000000000002</v>
      </c>
      <c r="E13" s="31"/>
      <c r="F13" s="31"/>
      <c r="G13" s="13">
        <f>G12+G11</f>
        <v>255670.65920000002</v>
      </c>
      <c r="H13" s="13" t="e">
        <f t="shared" ref="H13" si="2">H10+H11</f>
        <v>#REF!</v>
      </c>
      <c r="I13" s="13">
        <f>I12+I11</f>
        <v>3068047.9104000004</v>
      </c>
      <c r="J13" s="21"/>
      <c r="K13" s="21"/>
      <c r="L13" s="21"/>
      <c r="M13" s="21"/>
    </row>
    <row r="14" spans="1:13" x14ac:dyDescent="0.25">
      <c r="B14" s="21"/>
      <c r="C14" s="31"/>
      <c r="D14" s="31"/>
      <c r="E14" s="31"/>
      <c r="F14" s="31"/>
      <c r="G14" s="31"/>
      <c r="H14" s="21"/>
      <c r="I14" s="31"/>
      <c r="J14" s="21"/>
      <c r="K14" s="21"/>
      <c r="L14" s="21"/>
      <c r="M14" s="21"/>
    </row>
    <row r="15" spans="1:13" x14ac:dyDescent="0.25">
      <c r="B15" s="21"/>
      <c r="C15" s="31"/>
      <c r="D15" s="31"/>
      <c r="E15" s="31"/>
      <c r="F15" s="31"/>
      <c r="G15" s="31"/>
      <c r="H15" s="21"/>
      <c r="I15" s="31"/>
      <c r="J15" s="21"/>
      <c r="K15" s="21"/>
      <c r="L15" s="21"/>
      <c r="M15" s="21"/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2EA2C066-733E-48D0-9F0A-C6BBD7470712}">
      <formula1>Справочник_работ_и_услуг</formula1>
    </dataValidation>
  </dataValidations>
  <pageMargins left="0.7" right="0.7" top="0.75" bottom="0.75" header="0.3" footer="0.3"/>
  <pageSetup paperSize="9" scale="27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72010-006D-4224-9EFD-51449BD2090C}">
  <dimension ref="A1:M15"/>
  <sheetViews>
    <sheetView zoomScale="90" zoomScaleNormal="90" workbookViewId="0">
      <selection activeCell="D4" sqref="D4:D13"/>
    </sheetView>
  </sheetViews>
  <sheetFormatPr defaultColWidth="11.125" defaultRowHeight="15.75" x14ac:dyDescent="0.25"/>
  <cols>
    <col min="2" max="2" width="41.125" customWidth="1"/>
    <col min="3" max="3" width="27.375" style="11" customWidth="1"/>
    <col min="4" max="4" width="16.625" style="11" customWidth="1"/>
    <col min="5" max="5" width="15.375" style="11" customWidth="1"/>
    <col min="6" max="6" width="15.625" style="11" bestFit="1" customWidth="1"/>
    <col min="7" max="7" width="16.375" style="53" customWidth="1"/>
    <col min="8" max="8" width="0" style="53" hidden="1" customWidth="1"/>
    <col min="9" max="9" width="11.875" style="53" customWidth="1"/>
    <col min="10" max="11" width="16.5" customWidth="1"/>
  </cols>
  <sheetData>
    <row r="1" spans="1:13" x14ac:dyDescent="0.25">
      <c r="A1" s="59" t="s">
        <v>13</v>
      </c>
      <c r="B1" s="60" t="s">
        <v>23</v>
      </c>
      <c r="C1" s="60"/>
      <c r="D1" s="60"/>
      <c r="E1" s="60"/>
      <c r="F1" s="60"/>
      <c r="G1" s="60"/>
      <c r="H1" s="49" t="e">
        <f>'[1]Перечень работ и услуг'!H1</f>
        <v>#REF!</v>
      </c>
      <c r="I1" s="49"/>
      <c r="J1" s="61" t="s">
        <v>24</v>
      </c>
      <c r="K1" s="61"/>
    </row>
    <row r="2" spans="1:13" ht="56.25" x14ac:dyDescent="0.25">
      <c r="A2" s="59"/>
      <c r="B2" s="3" t="s">
        <v>14</v>
      </c>
      <c r="C2" s="3" t="s">
        <v>15</v>
      </c>
      <c r="D2" s="4" t="s">
        <v>16</v>
      </c>
      <c r="E2" s="5" t="s">
        <v>17</v>
      </c>
      <c r="F2" s="4" t="s">
        <v>18</v>
      </c>
      <c r="G2" s="50" t="s">
        <v>19</v>
      </c>
      <c r="H2" s="51" t="e">
        <f>'[1]Перечень работ и услуг'!H2</f>
        <v>#REF!</v>
      </c>
      <c r="I2" s="50" t="s">
        <v>0</v>
      </c>
      <c r="J2" s="8" t="s">
        <v>20</v>
      </c>
      <c r="K2" s="8" t="s">
        <v>21</v>
      </c>
    </row>
    <row r="3" spans="1:13" ht="18.75" x14ac:dyDescent="0.3">
      <c r="A3" s="62" t="s">
        <v>27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3" x14ac:dyDescent="0.25">
      <c r="A4" s="1">
        <v>1</v>
      </c>
      <c r="B4" s="21" t="s">
        <v>2</v>
      </c>
      <c r="C4" s="22">
        <v>2023</v>
      </c>
      <c r="D4" s="23">
        <v>9.2200000000000006</v>
      </c>
      <c r="E4" s="24">
        <v>2102</v>
      </c>
      <c r="F4" s="22">
        <v>12</v>
      </c>
      <c r="G4" s="35">
        <f>E4*D4</f>
        <v>19380.440000000002</v>
      </c>
      <c r="H4" s="35" t="e">
        <f>'[1]Перечень работ и услуг'!H4</f>
        <v>#REF!</v>
      </c>
      <c r="I4" s="35">
        <f>G4*F4</f>
        <v>232565.28000000003</v>
      </c>
      <c r="J4" s="27" t="s">
        <v>12</v>
      </c>
      <c r="K4" s="27" t="s">
        <v>12</v>
      </c>
      <c r="L4" s="21"/>
      <c r="M4" s="21"/>
    </row>
    <row r="5" spans="1:13" x14ac:dyDescent="0.25">
      <c r="A5" s="1">
        <v>2</v>
      </c>
      <c r="B5" s="21" t="s">
        <v>3</v>
      </c>
      <c r="C5" s="22">
        <v>2023</v>
      </c>
      <c r="D5" s="23">
        <v>8</v>
      </c>
      <c r="E5" s="24">
        <v>2102</v>
      </c>
      <c r="F5" s="22">
        <v>12</v>
      </c>
      <c r="G5" s="35">
        <f t="shared" ref="G5:G12" si="0">E5*D5</f>
        <v>16816</v>
      </c>
      <c r="H5" s="35" t="e">
        <f>'[1]Перечень работ и услуг'!H5</f>
        <v>#REF!</v>
      </c>
      <c r="I5" s="35">
        <f t="shared" ref="I5:I12" si="1">G5*F5</f>
        <v>201792</v>
      </c>
      <c r="J5" s="27" t="s">
        <v>12</v>
      </c>
      <c r="K5" s="27" t="s">
        <v>12</v>
      </c>
      <c r="L5" s="21"/>
      <c r="M5" s="21"/>
    </row>
    <row r="6" spans="1:13" x14ac:dyDescent="0.25">
      <c r="A6" s="1">
        <v>3</v>
      </c>
      <c r="B6" s="21" t="s">
        <v>4</v>
      </c>
      <c r="C6" s="22">
        <v>2023</v>
      </c>
      <c r="D6" s="23">
        <v>2</v>
      </c>
      <c r="E6" s="24">
        <v>2102</v>
      </c>
      <c r="F6" s="22">
        <v>12</v>
      </c>
      <c r="G6" s="35">
        <f t="shared" si="0"/>
        <v>4204</v>
      </c>
      <c r="H6" s="35" t="e">
        <f>'[1]Перечень работ и услуг'!H6</f>
        <v>#REF!</v>
      </c>
      <c r="I6" s="35">
        <f t="shared" si="1"/>
        <v>50448</v>
      </c>
      <c r="J6" s="27" t="s">
        <v>12</v>
      </c>
      <c r="K6" s="27" t="s">
        <v>12</v>
      </c>
      <c r="L6" s="21"/>
      <c r="M6" s="21"/>
    </row>
    <row r="7" spans="1:13" x14ac:dyDescent="0.25">
      <c r="A7" s="1">
        <v>4</v>
      </c>
      <c r="B7" s="21" t="s">
        <v>5</v>
      </c>
      <c r="C7" s="22">
        <v>2023</v>
      </c>
      <c r="D7" s="23">
        <v>0.69</v>
      </c>
      <c r="E7" s="24">
        <v>2102</v>
      </c>
      <c r="F7" s="22">
        <v>12</v>
      </c>
      <c r="G7" s="35">
        <f t="shared" si="0"/>
        <v>1450.3799999999999</v>
      </c>
      <c r="H7" s="35" t="e">
        <f>'[1]Перечень работ и услуг'!H7</f>
        <v>#REF!</v>
      </c>
      <c r="I7" s="35">
        <f t="shared" si="1"/>
        <v>17404.559999999998</v>
      </c>
      <c r="J7" s="27" t="s">
        <v>12</v>
      </c>
      <c r="K7" s="27" t="s">
        <v>12</v>
      </c>
      <c r="L7" s="21"/>
      <c r="M7" s="21"/>
    </row>
    <row r="8" spans="1:13" x14ac:dyDescent="0.25">
      <c r="A8" s="1">
        <v>5</v>
      </c>
      <c r="B8" s="21" t="s">
        <v>6</v>
      </c>
      <c r="C8" s="22">
        <v>2023</v>
      </c>
      <c r="D8" s="23">
        <v>3.4</v>
      </c>
      <c r="E8" s="24">
        <v>2102</v>
      </c>
      <c r="F8" s="22">
        <v>12</v>
      </c>
      <c r="G8" s="35">
        <f t="shared" si="0"/>
        <v>7146.8</v>
      </c>
      <c r="H8" s="35" t="e">
        <f>'[1]Перечень работ и услуг'!H8</f>
        <v>#REF!</v>
      </c>
      <c r="I8" s="35">
        <f t="shared" si="1"/>
        <v>85761.600000000006</v>
      </c>
      <c r="J8" s="27" t="s">
        <v>12</v>
      </c>
      <c r="K8" s="27" t="s">
        <v>12</v>
      </c>
      <c r="L8" s="21"/>
      <c r="M8" s="21"/>
    </row>
    <row r="9" spans="1:13" x14ac:dyDescent="0.25">
      <c r="A9" s="1">
        <v>6</v>
      </c>
      <c r="B9" s="21" t="s">
        <v>7</v>
      </c>
      <c r="C9" s="22">
        <v>2023</v>
      </c>
      <c r="D9" s="23">
        <v>1.01</v>
      </c>
      <c r="E9" s="24">
        <v>2102</v>
      </c>
      <c r="F9" s="22">
        <v>12</v>
      </c>
      <c r="G9" s="35">
        <f t="shared" si="0"/>
        <v>2123.02</v>
      </c>
      <c r="H9" s="35" t="e">
        <f>'[1]Перечень работ и услуг'!H9</f>
        <v>#REF!</v>
      </c>
      <c r="I9" s="35">
        <f t="shared" si="1"/>
        <v>25476.239999999998</v>
      </c>
      <c r="J9" s="27" t="s">
        <v>12</v>
      </c>
      <c r="K9" s="27" t="s">
        <v>12</v>
      </c>
      <c r="L9" s="21"/>
      <c r="M9" s="21"/>
    </row>
    <row r="10" spans="1:13" x14ac:dyDescent="0.25">
      <c r="A10" s="1">
        <v>7</v>
      </c>
      <c r="B10" s="21" t="s">
        <v>9</v>
      </c>
      <c r="C10" s="22">
        <v>2023</v>
      </c>
      <c r="D10" s="24">
        <v>3.3</v>
      </c>
      <c r="E10" s="24">
        <v>2102</v>
      </c>
      <c r="F10" s="22">
        <v>12</v>
      </c>
      <c r="G10" s="35">
        <f t="shared" si="0"/>
        <v>6936.5999999999995</v>
      </c>
      <c r="H10" s="35" t="e">
        <f>'[1]Перечень работ и услуг'!H10</f>
        <v>#REF!</v>
      </c>
      <c r="I10" s="35">
        <f t="shared" si="1"/>
        <v>83239.199999999997</v>
      </c>
      <c r="J10" s="27" t="s">
        <v>12</v>
      </c>
      <c r="K10" s="27" t="s">
        <v>12</v>
      </c>
      <c r="L10" s="21"/>
      <c r="M10" s="21"/>
    </row>
    <row r="11" spans="1:13" s="20" customFormat="1" x14ac:dyDescent="0.25">
      <c r="A11" s="17">
        <v>8</v>
      </c>
      <c r="B11" s="9" t="s">
        <v>10</v>
      </c>
      <c r="C11" s="22">
        <v>2023</v>
      </c>
      <c r="D11" s="12">
        <f>SUM(D4:D10)</f>
        <v>27.62</v>
      </c>
      <c r="E11" s="24">
        <v>2102</v>
      </c>
      <c r="F11" s="22">
        <v>12</v>
      </c>
      <c r="G11" s="35">
        <f t="shared" si="0"/>
        <v>58057.240000000005</v>
      </c>
      <c r="H11" s="36" t="e">
        <f>'[1]Перечень работ и услуг'!H11</f>
        <v>#REF!</v>
      </c>
      <c r="I11" s="35">
        <f t="shared" si="1"/>
        <v>696686.88000000012</v>
      </c>
      <c r="J11" s="27" t="s">
        <v>12</v>
      </c>
      <c r="K11" s="27" t="s">
        <v>12</v>
      </c>
      <c r="L11" s="9"/>
      <c r="M11" s="9"/>
    </row>
    <row r="12" spans="1:13" x14ac:dyDescent="0.25">
      <c r="A12">
        <v>9</v>
      </c>
      <c r="B12" s="21" t="s">
        <v>1</v>
      </c>
      <c r="C12" s="22">
        <v>2023</v>
      </c>
      <c r="D12" s="31">
        <v>3.62</v>
      </c>
      <c r="E12" s="24">
        <v>2102</v>
      </c>
      <c r="F12" s="31">
        <v>12</v>
      </c>
      <c r="G12" s="35">
        <f t="shared" si="0"/>
        <v>7609.24</v>
      </c>
      <c r="H12" s="52"/>
      <c r="I12" s="35">
        <f t="shared" si="1"/>
        <v>91310.88</v>
      </c>
      <c r="J12" s="27" t="s">
        <v>12</v>
      </c>
      <c r="K12" s="31" t="s">
        <v>12</v>
      </c>
      <c r="L12" s="21"/>
      <c r="M12" s="21"/>
    </row>
    <row r="13" spans="1:13" x14ac:dyDescent="0.25">
      <c r="B13" s="9" t="s">
        <v>8</v>
      </c>
      <c r="C13" s="31"/>
      <c r="D13" s="12">
        <f>D11+D12</f>
        <v>31.240000000000002</v>
      </c>
      <c r="E13" s="31"/>
      <c r="F13" s="31"/>
      <c r="G13" s="13">
        <f>G12+G11</f>
        <v>65666.48000000001</v>
      </c>
      <c r="H13" s="13" t="e">
        <f t="shared" ref="H13" si="2">H10+H11</f>
        <v>#REF!</v>
      </c>
      <c r="I13" s="13">
        <f>I12+I11</f>
        <v>787997.76000000013</v>
      </c>
      <c r="J13" s="21"/>
      <c r="K13" s="21"/>
      <c r="L13" s="21"/>
      <c r="M13" s="21"/>
    </row>
    <row r="14" spans="1:13" x14ac:dyDescent="0.25">
      <c r="B14" s="21"/>
      <c r="C14" s="31"/>
      <c r="D14" s="31"/>
      <c r="E14" s="31"/>
      <c r="F14" s="31"/>
      <c r="G14" s="52"/>
      <c r="H14" s="52"/>
      <c r="I14" s="52"/>
      <c r="J14" s="21"/>
      <c r="K14" s="21"/>
      <c r="L14" s="21"/>
      <c r="M14" s="21"/>
    </row>
    <row r="15" spans="1:13" x14ac:dyDescent="0.25">
      <c r="B15" s="21"/>
      <c r="C15" s="31"/>
      <c r="D15" s="31"/>
      <c r="E15" s="31"/>
      <c r="F15" s="31"/>
      <c r="G15" s="52"/>
      <c r="H15" s="52"/>
      <c r="I15" s="52"/>
      <c r="J15" s="21"/>
      <c r="K15" s="21"/>
      <c r="L15" s="21"/>
      <c r="M15" s="21"/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D171FEAB-9795-48F5-9927-1700D6E7738E}">
      <formula1>Справочник_работ_и_услуг</formula1>
    </dataValidation>
  </dataValidations>
  <pageMargins left="0.7" right="0.7" top="0.75" bottom="0.75" header="0.3" footer="0.3"/>
  <pageSetup paperSize="9" scale="27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67FCE-54FD-41AD-9761-94FD244F6E67}">
  <dimension ref="A1:M15"/>
  <sheetViews>
    <sheetView zoomScale="90" zoomScaleNormal="90" workbookViewId="0">
      <selection activeCell="D4" sqref="D4:D13"/>
    </sheetView>
  </sheetViews>
  <sheetFormatPr defaultColWidth="11.125" defaultRowHeight="15.75" x14ac:dyDescent="0.25"/>
  <cols>
    <col min="2" max="2" width="41.125" customWidth="1"/>
    <col min="3" max="3" width="27.375" style="11" customWidth="1"/>
    <col min="4" max="4" width="16.625" style="11" customWidth="1"/>
    <col min="5" max="5" width="15.375" style="11" customWidth="1"/>
    <col min="6" max="6" width="15.625" style="11" bestFit="1" customWidth="1"/>
    <col min="7" max="7" width="16.375" style="11" customWidth="1"/>
    <col min="8" max="8" width="0" hidden="1" customWidth="1"/>
    <col min="9" max="9" width="17.375" customWidth="1"/>
    <col min="10" max="11" width="16.5" customWidth="1"/>
  </cols>
  <sheetData>
    <row r="1" spans="1:13" x14ac:dyDescent="0.25">
      <c r="A1" s="59" t="s">
        <v>13</v>
      </c>
      <c r="B1" s="60" t="s">
        <v>23</v>
      </c>
      <c r="C1" s="60"/>
      <c r="D1" s="60"/>
      <c r="E1" s="60"/>
      <c r="F1" s="60"/>
      <c r="G1" s="60"/>
      <c r="H1" s="14" t="e">
        <f>'[1]Перечень работ и услуг'!H1</f>
        <v>#REF!</v>
      </c>
      <c r="I1" s="14"/>
      <c r="J1" s="61" t="s">
        <v>24</v>
      </c>
      <c r="K1" s="61"/>
    </row>
    <row r="2" spans="1:13" ht="56.25" x14ac:dyDescent="0.25">
      <c r="A2" s="59"/>
      <c r="B2" s="3" t="s">
        <v>14</v>
      </c>
      <c r="C2" s="3" t="s">
        <v>15</v>
      </c>
      <c r="D2" s="4" t="s">
        <v>16</v>
      </c>
      <c r="E2" s="5" t="s">
        <v>17</v>
      </c>
      <c r="F2" s="4" t="s">
        <v>18</v>
      </c>
      <c r="G2" s="6" t="s">
        <v>19</v>
      </c>
      <c r="H2" s="7" t="e">
        <f>'[1]Перечень работ и услуг'!H2</f>
        <v>#REF!</v>
      </c>
      <c r="I2" s="6" t="s">
        <v>0</v>
      </c>
      <c r="J2" s="8" t="s">
        <v>20</v>
      </c>
      <c r="K2" s="8" t="s">
        <v>21</v>
      </c>
    </row>
    <row r="3" spans="1:13" ht="18.75" x14ac:dyDescent="0.3">
      <c r="A3" s="62" t="s">
        <v>26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3" x14ac:dyDescent="0.25">
      <c r="A4" s="1">
        <v>1</v>
      </c>
      <c r="B4" s="21" t="s">
        <v>2</v>
      </c>
      <c r="C4" s="22">
        <v>2023</v>
      </c>
      <c r="D4" s="23">
        <v>9.2200000000000006</v>
      </c>
      <c r="E4" s="24">
        <v>5977.26</v>
      </c>
      <c r="F4" s="22">
        <v>12</v>
      </c>
      <c r="G4" s="35">
        <f>E4*D4</f>
        <v>55110.337200000009</v>
      </c>
      <c r="H4" s="35" t="e">
        <f>'[1]Перечень работ и услуг'!H4</f>
        <v>#REF!</v>
      </c>
      <c r="I4" s="35">
        <f>G4*F4</f>
        <v>661324.04640000011</v>
      </c>
      <c r="J4" s="27" t="s">
        <v>12</v>
      </c>
      <c r="K4" s="27" t="s">
        <v>12</v>
      </c>
      <c r="L4" s="21"/>
      <c r="M4" s="21"/>
    </row>
    <row r="5" spans="1:13" x14ac:dyDescent="0.25">
      <c r="A5" s="1">
        <v>2</v>
      </c>
      <c r="B5" s="21" t="s">
        <v>3</v>
      </c>
      <c r="C5" s="22">
        <v>2023</v>
      </c>
      <c r="D5" s="23">
        <v>8</v>
      </c>
      <c r="E5" s="24">
        <v>5977.26</v>
      </c>
      <c r="F5" s="22">
        <v>12</v>
      </c>
      <c r="G5" s="35">
        <f t="shared" ref="G5:G12" si="0">E5*D5</f>
        <v>47818.080000000002</v>
      </c>
      <c r="H5" s="35" t="e">
        <f>'[1]Перечень работ и услуг'!H5</f>
        <v>#REF!</v>
      </c>
      <c r="I5" s="35">
        <f t="shared" ref="I5:I12" si="1">G5*F5</f>
        <v>573816.96</v>
      </c>
      <c r="J5" s="27" t="s">
        <v>12</v>
      </c>
      <c r="K5" s="27" t="s">
        <v>12</v>
      </c>
      <c r="L5" s="21"/>
      <c r="M5" s="21"/>
    </row>
    <row r="6" spans="1:13" x14ac:dyDescent="0.25">
      <c r="A6" s="1">
        <v>3</v>
      </c>
      <c r="B6" s="21" t="s">
        <v>4</v>
      </c>
      <c r="C6" s="22">
        <v>2023</v>
      </c>
      <c r="D6" s="23">
        <v>2</v>
      </c>
      <c r="E6" s="24">
        <v>5977.26</v>
      </c>
      <c r="F6" s="22">
        <v>12</v>
      </c>
      <c r="G6" s="35">
        <f t="shared" si="0"/>
        <v>11954.52</v>
      </c>
      <c r="H6" s="35" t="e">
        <f>'[1]Перечень работ и услуг'!H6</f>
        <v>#REF!</v>
      </c>
      <c r="I6" s="35">
        <f t="shared" si="1"/>
        <v>143454.24</v>
      </c>
      <c r="J6" s="27" t="s">
        <v>12</v>
      </c>
      <c r="K6" s="27" t="s">
        <v>12</v>
      </c>
      <c r="L6" s="21"/>
      <c r="M6" s="21"/>
    </row>
    <row r="7" spans="1:13" x14ac:dyDescent="0.25">
      <c r="A7" s="1">
        <v>4</v>
      </c>
      <c r="B7" s="21" t="s">
        <v>5</v>
      </c>
      <c r="C7" s="22">
        <v>2023</v>
      </c>
      <c r="D7" s="23">
        <v>0.69</v>
      </c>
      <c r="E7" s="24">
        <v>5977.26</v>
      </c>
      <c r="F7" s="22">
        <v>12</v>
      </c>
      <c r="G7" s="35">
        <f t="shared" si="0"/>
        <v>4124.3094000000001</v>
      </c>
      <c r="H7" s="35" t="e">
        <f>'[1]Перечень работ и услуг'!H7</f>
        <v>#REF!</v>
      </c>
      <c r="I7" s="35">
        <f t="shared" si="1"/>
        <v>49491.712800000001</v>
      </c>
      <c r="J7" s="27" t="s">
        <v>12</v>
      </c>
      <c r="K7" s="27" t="s">
        <v>12</v>
      </c>
      <c r="L7" s="21"/>
      <c r="M7" s="21"/>
    </row>
    <row r="8" spans="1:13" x14ac:dyDescent="0.25">
      <c r="A8" s="1">
        <v>5</v>
      </c>
      <c r="B8" s="21" t="s">
        <v>6</v>
      </c>
      <c r="C8" s="22">
        <v>2023</v>
      </c>
      <c r="D8" s="23">
        <v>3.4</v>
      </c>
      <c r="E8" s="24">
        <v>5977.26</v>
      </c>
      <c r="F8" s="22">
        <v>12</v>
      </c>
      <c r="G8" s="35">
        <f t="shared" si="0"/>
        <v>20322.684000000001</v>
      </c>
      <c r="H8" s="35" t="e">
        <f>'[1]Перечень работ и услуг'!H8</f>
        <v>#REF!</v>
      </c>
      <c r="I8" s="35">
        <f t="shared" si="1"/>
        <v>243872.20800000001</v>
      </c>
      <c r="J8" s="27" t="s">
        <v>12</v>
      </c>
      <c r="K8" s="27" t="s">
        <v>12</v>
      </c>
      <c r="L8" s="21"/>
      <c r="M8" s="21"/>
    </row>
    <row r="9" spans="1:13" x14ac:dyDescent="0.25">
      <c r="A9" s="1">
        <v>6</v>
      </c>
      <c r="B9" s="21" t="s">
        <v>7</v>
      </c>
      <c r="C9" s="22">
        <v>2023</v>
      </c>
      <c r="D9" s="23">
        <v>1.01</v>
      </c>
      <c r="E9" s="24">
        <v>5977.26</v>
      </c>
      <c r="F9" s="22">
        <v>12</v>
      </c>
      <c r="G9" s="35">
        <f t="shared" si="0"/>
        <v>6037.0326000000005</v>
      </c>
      <c r="H9" s="35" t="e">
        <f>'[1]Перечень работ и услуг'!H9</f>
        <v>#REF!</v>
      </c>
      <c r="I9" s="35">
        <f t="shared" si="1"/>
        <v>72444.391200000013</v>
      </c>
      <c r="J9" s="27" t="s">
        <v>12</v>
      </c>
      <c r="K9" s="27" t="s">
        <v>12</v>
      </c>
      <c r="L9" s="21"/>
      <c r="M9" s="21"/>
    </row>
    <row r="10" spans="1:13" x14ac:dyDescent="0.25">
      <c r="A10" s="1">
        <v>7</v>
      </c>
      <c r="B10" s="21" t="s">
        <v>9</v>
      </c>
      <c r="C10" s="22">
        <v>2023</v>
      </c>
      <c r="D10" s="24">
        <v>3.3</v>
      </c>
      <c r="E10" s="24">
        <v>5977.26</v>
      </c>
      <c r="F10" s="22">
        <v>12</v>
      </c>
      <c r="G10" s="35">
        <f t="shared" si="0"/>
        <v>19724.957999999999</v>
      </c>
      <c r="H10" s="35" t="e">
        <f>'[1]Перечень работ и услуг'!H10</f>
        <v>#REF!</v>
      </c>
      <c r="I10" s="35">
        <f t="shared" si="1"/>
        <v>236699.49599999998</v>
      </c>
      <c r="J10" s="27" t="s">
        <v>12</v>
      </c>
      <c r="K10" s="27" t="s">
        <v>12</v>
      </c>
      <c r="L10" s="21"/>
      <c r="M10" s="21"/>
    </row>
    <row r="11" spans="1:13" s="20" customFormat="1" x14ac:dyDescent="0.25">
      <c r="A11" s="17">
        <v>8</v>
      </c>
      <c r="B11" s="9" t="s">
        <v>10</v>
      </c>
      <c r="C11" s="22">
        <v>2023</v>
      </c>
      <c r="D11" s="12">
        <f>SUM(D4:D10)</f>
        <v>27.62</v>
      </c>
      <c r="E11" s="24">
        <v>5977.26</v>
      </c>
      <c r="F11" s="22">
        <v>12</v>
      </c>
      <c r="G11" s="35">
        <f t="shared" si="0"/>
        <v>165091.92120000001</v>
      </c>
      <c r="H11" s="36" t="e">
        <f>'[1]Перечень работ и услуг'!H11</f>
        <v>#REF!</v>
      </c>
      <c r="I11" s="35">
        <f t="shared" si="1"/>
        <v>1981103.0544000003</v>
      </c>
      <c r="J11" s="27" t="s">
        <v>12</v>
      </c>
      <c r="K11" s="27" t="s">
        <v>12</v>
      </c>
      <c r="L11" s="9"/>
      <c r="M11" s="9"/>
    </row>
    <row r="12" spans="1:13" x14ac:dyDescent="0.25">
      <c r="A12">
        <v>9</v>
      </c>
      <c r="B12" s="21" t="s">
        <v>1</v>
      </c>
      <c r="C12" s="22">
        <v>2023</v>
      </c>
      <c r="D12" s="31">
        <v>3.62</v>
      </c>
      <c r="E12" s="24">
        <v>5977.26</v>
      </c>
      <c r="F12" s="31">
        <v>12</v>
      </c>
      <c r="G12" s="35">
        <f t="shared" si="0"/>
        <v>21637.681200000003</v>
      </c>
      <c r="H12" s="52"/>
      <c r="I12" s="35">
        <f t="shared" si="1"/>
        <v>259652.17440000002</v>
      </c>
      <c r="J12" s="27" t="s">
        <v>12</v>
      </c>
      <c r="K12" s="31" t="s">
        <v>12</v>
      </c>
      <c r="L12" s="21"/>
      <c r="M12" s="21"/>
    </row>
    <row r="13" spans="1:13" x14ac:dyDescent="0.25">
      <c r="B13" s="9" t="s">
        <v>8</v>
      </c>
      <c r="C13" s="31"/>
      <c r="D13" s="12">
        <f>D11+D12</f>
        <v>31.240000000000002</v>
      </c>
      <c r="E13" s="31"/>
      <c r="F13" s="31"/>
      <c r="G13" s="13">
        <f>G12+G11</f>
        <v>186729.6024</v>
      </c>
      <c r="H13" s="13" t="e">
        <f t="shared" ref="H13" si="2">H10+H11</f>
        <v>#REF!</v>
      </c>
      <c r="I13" s="13">
        <f>I12+I11</f>
        <v>2240755.2288000002</v>
      </c>
      <c r="J13" s="21"/>
      <c r="K13" s="21"/>
      <c r="L13" s="21"/>
      <c r="M13" s="21"/>
    </row>
    <row r="14" spans="1:13" x14ac:dyDescent="0.25">
      <c r="B14" s="21"/>
      <c r="C14" s="31"/>
      <c r="D14" s="31"/>
      <c r="E14" s="31"/>
      <c r="F14" s="31"/>
      <c r="G14" s="31"/>
      <c r="H14" s="21"/>
      <c r="I14" s="21"/>
      <c r="J14" s="21"/>
      <c r="K14" s="21"/>
      <c r="L14" s="21"/>
      <c r="M14" s="21"/>
    </row>
    <row r="15" spans="1:13" x14ac:dyDescent="0.25">
      <c r="B15" s="21"/>
      <c r="C15" s="31"/>
      <c r="D15" s="31"/>
      <c r="E15" s="31"/>
      <c r="F15" s="31"/>
      <c r="G15" s="31"/>
      <c r="H15" s="21"/>
      <c r="I15" s="21"/>
      <c r="J15" s="21"/>
      <c r="K15" s="21"/>
      <c r="L15" s="21"/>
      <c r="M15" s="21"/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D5DE8DA2-B690-4B7B-9839-FD86E35C9857}">
      <formula1>Справочник_работ_и_услуг</formula1>
    </dataValidation>
  </dataValidations>
  <pageMargins left="0.7" right="0.7" top="0.75" bottom="0.75" header="0.3" footer="0.3"/>
  <pageSetup paperSize="9" scale="27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4B269-E40B-4A53-AE64-6761D8CE3AB8}">
  <dimension ref="A1:M15"/>
  <sheetViews>
    <sheetView zoomScale="90" zoomScaleNormal="90" workbookViewId="0">
      <selection activeCell="D4" sqref="D4:D13"/>
    </sheetView>
  </sheetViews>
  <sheetFormatPr defaultColWidth="11.125" defaultRowHeight="15.75" x14ac:dyDescent="0.25"/>
  <cols>
    <col min="2" max="2" width="41.125" customWidth="1"/>
    <col min="3" max="3" width="27.375" style="11" customWidth="1"/>
    <col min="4" max="4" width="16.625" style="11" customWidth="1"/>
    <col min="5" max="5" width="15.375" style="11" customWidth="1"/>
    <col min="6" max="6" width="15.625" style="11" bestFit="1" customWidth="1"/>
    <col min="7" max="7" width="16.375" style="11" customWidth="1"/>
    <col min="8" max="8" width="0" hidden="1" customWidth="1"/>
    <col min="9" max="9" width="14.5" customWidth="1"/>
    <col min="10" max="11" width="16.5" customWidth="1"/>
  </cols>
  <sheetData>
    <row r="1" spans="1:13" x14ac:dyDescent="0.25">
      <c r="A1" s="59" t="s">
        <v>13</v>
      </c>
      <c r="B1" s="60" t="s">
        <v>23</v>
      </c>
      <c r="C1" s="60"/>
      <c r="D1" s="60"/>
      <c r="E1" s="60"/>
      <c r="F1" s="60"/>
      <c r="G1" s="60"/>
      <c r="H1" s="14" t="e">
        <f>'[1]Перечень работ и услуг'!H1</f>
        <v>#REF!</v>
      </c>
      <c r="I1" s="14"/>
      <c r="J1" s="61" t="s">
        <v>24</v>
      </c>
      <c r="K1" s="61"/>
    </row>
    <row r="2" spans="1:13" ht="56.25" x14ac:dyDescent="0.25">
      <c r="A2" s="59"/>
      <c r="B2" s="3" t="s">
        <v>14</v>
      </c>
      <c r="C2" s="3" t="s">
        <v>15</v>
      </c>
      <c r="D2" s="4" t="s">
        <v>16</v>
      </c>
      <c r="E2" s="5" t="s">
        <v>17</v>
      </c>
      <c r="F2" s="4" t="s">
        <v>18</v>
      </c>
      <c r="G2" s="6" t="s">
        <v>19</v>
      </c>
      <c r="H2" s="7" t="e">
        <f>'[1]Перечень работ и услуг'!H2</f>
        <v>#REF!</v>
      </c>
      <c r="I2" s="6" t="s">
        <v>0</v>
      </c>
      <c r="J2" s="8" t="s">
        <v>20</v>
      </c>
      <c r="K2" s="8" t="s">
        <v>21</v>
      </c>
    </row>
    <row r="3" spans="1:13" ht="18.75" x14ac:dyDescent="0.3">
      <c r="A3" s="62" t="s">
        <v>25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3" x14ac:dyDescent="0.25">
      <c r="A4" s="1">
        <v>1</v>
      </c>
      <c r="B4" s="21" t="s">
        <v>2</v>
      </c>
      <c r="C4" s="22">
        <v>2023</v>
      </c>
      <c r="D4" s="23">
        <v>9.2200000000000006</v>
      </c>
      <c r="E4" s="24">
        <v>3774.83</v>
      </c>
      <c r="F4" s="22">
        <v>12</v>
      </c>
      <c r="G4" s="35">
        <f>E4*D4</f>
        <v>34803.9326</v>
      </c>
      <c r="H4" s="26" t="e">
        <f>'[1]Перечень работ и услуг'!H4</f>
        <v>#REF!</v>
      </c>
      <c r="I4" s="26">
        <f>G4*F4</f>
        <v>417647.1912</v>
      </c>
      <c r="J4" s="27" t="s">
        <v>12</v>
      </c>
      <c r="K4" s="27" t="s">
        <v>12</v>
      </c>
      <c r="L4" s="21"/>
      <c r="M4" s="21"/>
    </row>
    <row r="5" spans="1:13" x14ac:dyDescent="0.25">
      <c r="A5" s="1">
        <v>2</v>
      </c>
      <c r="B5" s="21" t="s">
        <v>3</v>
      </c>
      <c r="C5" s="22">
        <v>2023</v>
      </c>
      <c r="D5" s="23">
        <v>8</v>
      </c>
      <c r="E5" s="24">
        <v>3774.83</v>
      </c>
      <c r="F5" s="22">
        <v>12</v>
      </c>
      <c r="G5" s="35">
        <f t="shared" ref="G5:G12" si="0">E5*D5</f>
        <v>30198.639999999999</v>
      </c>
      <c r="H5" s="26" t="e">
        <f>'[1]Перечень работ и услуг'!H5</f>
        <v>#REF!</v>
      </c>
      <c r="I5" s="26">
        <f t="shared" ref="I5:I12" si="1">G5*F5</f>
        <v>362383.68</v>
      </c>
      <c r="J5" s="27" t="s">
        <v>12</v>
      </c>
      <c r="K5" s="27" t="s">
        <v>12</v>
      </c>
      <c r="L5" s="21"/>
      <c r="M5" s="21"/>
    </row>
    <row r="6" spans="1:13" x14ac:dyDescent="0.25">
      <c r="A6" s="1">
        <v>3</v>
      </c>
      <c r="B6" s="21" t="s">
        <v>4</v>
      </c>
      <c r="C6" s="22">
        <v>2023</v>
      </c>
      <c r="D6" s="23">
        <v>2</v>
      </c>
      <c r="E6" s="24">
        <v>3774.83</v>
      </c>
      <c r="F6" s="22">
        <v>12</v>
      </c>
      <c r="G6" s="35">
        <f t="shared" si="0"/>
        <v>7549.66</v>
      </c>
      <c r="H6" s="26" t="e">
        <f>'[1]Перечень работ и услуг'!H6</f>
        <v>#REF!</v>
      </c>
      <c r="I6" s="26">
        <f t="shared" si="1"/>
        <v>90595.92</v>
      </c>
      <c r="J6" s="27" t="s">
        <v>12</v>
      </c>
      <c r="K6" s="27" t="s">
        <v>12</v>
      </c>
      <c r="L6" s="21"/>
      <c r="M6" s="21"/>
    </row>
    <row r="7" spans="1:13" x14ac:dyDescent="0.25">
      <c r="A7" s="1">
        <v>4</v>
      </c>
      <c r="B7" s="21" t="s">
        <v>5</v>
      </c>
      <c r="C7" s="22">
        <v>2023</v>
      </c>
      <c r="D7" s="23">
        <v>0.69</v>
      </c>
      <c r="E7" s="24">
        <v>3774.83</v>
      </c>
      <c r="F7" s="22">
        <v>12</v>
      </c>
      <c r="G7" s="35">
        <f t="shared" si="0"/>
        <v>2604.6326999999997</v>
      </c>
      <c r="H7" s="26" t="e">
        <f>'[1]Перечень работ и услуг'!H7</f>
        <v>#REF!</v>
      </c>
      <c r="I7" s="26">
        <f t="shared" si="1"/>
        <v>31255.592399999994</v>
      </c>
      <c r="J7" s="27" t="s">
        <v>12</v>
      </c>
      <c r="K7" s="27" t="s">
        <v>12</v>
      </c>
      <c r="L7" s="21"/>
      <c r="M7" s="21"/>
    </row>
    <row r="8" spans="1:13" x14ac:dyDescent="0.25">
      <c r="A8" s="1">
        <v>5</v>
      </c>
      <c r="B8" s="21" t="s">
        <v>6</v>
      </c>
      <c r="C8" s="22">
        <v>2023</v>
      </c>
      <c r="D8" s="23">
        <v>3.4</v>
      </c>
      <c r="E8" s="24">
        <v>3774.83</v>
      </c>
      <c r="F8" s="22">
        <v>12</v>
      </c>
      <c r="G8" s="35">
        <f t="shared" si="0"/>
        <v>12834.421999999999</v>
      </c>
      <c r="H8" s="26" t="e">
        <f>'[1]Перечень работ и услуг'!H8</f>
        <v>#REF!</v>
      </c>
      <c r="I8" s="26">
        <f t="shared" si="1"/>
        <v>154013.06399999998</v>
      </c>
      <c r="J8" s="27" t="s">
        <v>12</v>
      </c>
      <c r="K8" s="27" t="s">
        <v>12</v>
      </c>
      <c r="L8" s="21"/>
      <c r="M8" s="21"/>
    </row>
    <row r="9" spans="1:13" x14ac:dyDescent="0.25">
      <c r="A9" s="1">
        <v>6</v>
      </c>
      <c r="B9" s="21" t="s">
        <v>7</v>
      </c>
      <c r="C9" s="22">
        <v>2023</v>
      </c>
      <c r="D9" s="23">
        <v>1.01</v>
      </c>
      <c r="E9" s="24">
        <v>3774.83</v>
      </c>
      <c r="F9" s="22">
        <v>12</v>
      </c>
      <c r="G9" s="35">
        <f t="shared" si="0"/>
        <v>3812.5783000000001</v>
      </c>
      <c r="H9" s="26" t="e">
        <f>'[1]Перечень работ и услуг'!H9</f>
        <v>#REF!</v>
      </c>
      <c r="I9" s="26">
        <f t="shared" si="1"/>
        <v>45750.939599999998</v>
      </c>
      <c r="J9" s="27" t="s">
        <v>12</v>
      </c>
      <c r="K9" s="27" t="s">
        <v>12</v>
      </c>
      <c r="L9" s="21"/>
      <c r="M9" s="21"/>
    </row>
    <row r="10" spans="1:13" x14ac:dyDescent="0.25">
      <c r="A10" s="1">
        <v>7</v>
      </c>
      <c r="B10" s="21" t="s">
        <v>9</v>
      </c>
      <c r="C10" s="22">
        <v>2023</v>
      </c>
      <c r="D10" s="24">
        <v>3.3</v>
      </c>
      <c r="E10" s="24">
        <v>3774.83</v>
      </c>
      <c r="F10" s="22">
        <v>12</v>
      </c>
      <c r="G10" s="35">
        <f t="shared" si="0"/>
        <v>12456.938999999998</v>
      </c>
      <c r="H10" s="26" t="e">
        <f>'[1]Перечень работ и услуг'!H10</f>
        <v>#REF!</v>
      </c>
      <c r="I10" s="26">
        <f t="shared" si="1"/>
        <v>149483.26799999998</v>
      </c>
      <c r="J10" s="27" t="s">
        <v>12</v>
      </c>
      <c r="K10" s="27" t="s">
        <v>12</v>
      </c>
      <c r="L10" s="21"/>
      <c r="M10" s="21"/>
    </row>
    <row r="11" spans="1:13" s="20" customFormat="1" x14ac:dyDescent="0.25">
      <c r="A11" s="17">
        <v>8</v>
      </c>
      <c r="B11" s="9" t="s">
        <v>10</v>
      </c>
      <c r="C11" s="22">
        <v>2023</v>
      </c>
      <c r="D11" s="12">
        <f>SUM(D4:D10)</f>
        <v>27.62</v>
      </c>
      <c r="E11" s="24">
        <v>3774.83</v>
      </c>
      <c r="F11" s="22">
        <v>12</v>
      </c>
      <c r="G11" s="35">
        <f t="shared" si="0"/>
        <v>104260.8046</v>
      </c>
      <c r="H11" s="30" t="e">
        <f>'[1]Перечень работ и услуг'!H11</f>
        <v>#REF!</v>
      </c>
      <c r="I11" s="26">
        <f t="shared" si="1"/>
        <v>1251129.6551999999</v>
      </c>
      <c r="J11" s="27" t="s">
        <v>12</v>
      </c>
      <c r="K11" s="27" t="s">
        <v>12</v>
      </c>
      <c r="L11" s="9"/>
      <c r="M11" s="9"/>
    </row>
    <row r="12" spans="1:13" x14ac:dyDescent="0.25">
      <c r="A12">
        <v>9</v>
      </c>
      <c r="B12" s="21" t="s">
        <v>1</v>
      </c>
      <c r="C12" s="22">
        <v>2023</v>
      </c>
      <c r="D12" s="31">
        <v>3.62</v>
      </c>
      <c r="E12" s="24">
        <v>3774.83</v>
      </c>
      <c r="F12" s="31">
        <v>12</v>
      </c>
      <c r="G12" s="35">
        <f t="shared" si="0"/>
        <v>13664.884599999999</v>
      </c>
      <c r="H12" s="54"/>
      <c r="I12" s="26">
        <f t="shared" si="1"/>
        <v>163978.6152</v>
      </c>
      <c r="J12" s="27" t="s">
        <v>12</v>
      </c>
      <c r="K12" s="31" t="s">
        <v>12</v>
      </c>
      <c r="L12" s="21"/>
      <c r="M12" s="21"/>
    </row>
    <row r="13" spans="1:13" x14ac:dyDescent="0.25">
      <c r="B13" s="9" t="s">
        <v>8</v>
      </c>
      <c r="C13" s="31"/>
      <c r="D13" s="12">
        <f>D11+D12</f>
        <v>31.240000000000002</v>
      </c>
      <c r="E13" s="31"/>
      <c r="F13" s="31"/>
      <c r="G13" s="13">
        <f>G12+G11</f>
        <v>117925.68920000001</v>
      </c>
      <c r="H13" s="13" t="e">
        <f t="shared" ref="H13" si="2">H10+H11</f>
        <v>#REF!</v>
      </c>
      <c r="I13" s="13">
        <f>I12+I11</f>
        <v>1415108.2703999998</v>
      </c>
      <c r="J13" s="21"/>
      <c r="K13" s="21"/>
      <c r="L13" s="21"/>
      <c r="M13" s="21"/>
    </row>
    <row r="14" spans="1:13" x14ac:dyDescent="0.25">
      <c r="B14" s="21"/>
      <c r="C14" s="31"/>
      <c r="D14" s="31"/>
      <c r="E14" s="31"/>
      <c r="F14" s="31"/>
      <c r="G14" s="31"/>
      <c r="H14" s="21"/>
      <c r="I14" s="21"/>
      <c r="J14" s="21"/>
      <c r="K14" s="21"/>
      <c r="L14" s="21"/>
      <c r="M14" s="21"/>
    </row>
    <row r="15" spans="1:13" x14ac:dyDescent="0.25">
      <c r="B15" s="21"/>
      <c r="C15" s="31"/>
      <c r="D15" s="31"/>
      <c r="E15" s="31"/>
      <c r="F15" s="31"/>
      <c r="G15" s="31"/>
      <c r="H15" s="21"/>
      <c r="I15" s="21"/>
      <c r="J15" s="21"/>
      <c r="K15" s="21"/>
      <c r="L15" s="21"/>
      <c r="M15" s="21"/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8C99DE0B-6345-4309-AD56-E23AF3483F80}">
      <formula1>Справочник_работ_и_услуг</formula1>
    </dataValidation>
  </dataValidations>
  <pageMargins left="0.7" right="0.7" top="0.75" bottom="0.75" header="0.3" footer="0.3"/>
  <pageSetup paperSize="9" scale="27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7821A-9908-4093-AE10-D69E542C86E2}">
  <dimension ref="A1:K13"/>
  <sheetViews>
    <sheetView zoomScale="90" zoomScaleNormal="90" workbookViewId="0">
      <selection activeCell="D4" sqref="D4:D13"/>
    </sheetView>
  </sheetViews>
  <sheetFormatPr defaultColWidth="11.125" defaultRowHeight="15.75" x14ac:dyDescent="0.25"/>
  <cols>
    <col min="2" max="2" width="41.125" customWidth="1"/>
    <col min="3" max="3" width="27.375" style="11" customWidth="1"/>
    <col min="4" max="4" width="16.625" style="11" customWidth="1"/>
    <col min="5" max="5" width="15.375" style="11" customWidth="1"/>
    <col min="6" max="6" width="15.625" style="11" bestFit="1" customWidth="1"/>
    <col min="7" max="7" width="16.375" style="11" customWidth="1"/>
    <col min="8" max="8" width="0" style="11" hidden="1" customWidth="1"/>
    <col min="9" max="9" width="15.125" style="11" customWidth="1"/>
    <col min="10" max="11" width="16.5" customWidth="1"/>
  </cols>
  <sheetData>
    <row r="1" spans="1:11" x14ac:dyDescent="0.25">
      <c r="A1" s="59" t="s">
        <v>13</v>
      </c>
      <c r="B1" s="60" t="s">
        <v>23</v>
      </c>
      <c r="C1" s="60"/>
      <c r="D1" s="60"/>
      <c r="E1" s="60"/>
      <c r="F1" s="60"/>
      <c r="G1" s="60"/>
      <c r="H1" s="34" t="e">
        <f>'[1]Перечень работ и услуг'!H1</f>
        <v>#REF!</v>
      </c>
      <c r="I1" s="34"/>
      <c r="J1" s="61" t="s">
        <v>24</v>
      </c>
      <c r="K1" s="61"/>
    </row>
    <row r="2" spans="1:11" ht="56.25" x14ac:dyDescent="0.25">
      <c r="A2" s="59"/>
      <c r="B2" s="3" t="s">
        <v>14</v>
      </c>
      <c r="C2" s="3" t="s">
        <v>15</v>
      </c>
      <c r="D2" s="4" t="s">
        <v>16</v>
      </c>
      <c r="E2" s="5" t="s">
        <v>17</v>
      </c>
      <c r="F2" s="4" t="s">
        <v>18</v>
      </c>
      <c r="G2" s="6" t="s">
        <v>19</v>
      </c>
      <c r="H2" s="55" t="e">
        <f>'[1]Перечень работ и услуг'!H2</f>
        <v>#REF!</v>
      </c>
      <c r="I2" s="6" t="s">
        <v>0</v>
      </c>
      <c r="J2" s="8" t="s">
        <v>20</v>
      </c>
      <c r="K2" s="8" t="s">
        <v>21</v>
      </c>
    </row>
    <row r="3" spans="1:11" ht="18.75" x14ac:dyDescent="0.3">
      <c r="A3" s="62" t="s">
        <v>22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x14ac:dyDescent="0.25">
      <c r="A4" s="1">
        <v>1</v>
      </c>
      <c r="B4" t="s">
        <v>2</v>
      </c>
      <c r="C4" s="2">
        <v>2023</v>
      </c>
      <c r="D4" s="23">
        <v>9.2200000000000006</v>
      </c>
      <c r="E4" s="10">
        <v>7609.08</v>
      </c>
      <c r="F4" s="2">
        <v>12</v>
      </c>
      <c r="G4" s="37">
        <f>E4*D4</f>
        <v>70155.717600000004</v>
      </c>
      <c r="H4" s="37" t="e">
        <f>'[1]Перечень работ и услуг'!H4</f>
        <v>#REF!</v>
      </c>
      <c r="I4" s="37">
        <f>G4*F4</f>
        <v>841868.61120000004</v>
      </c>
      <c r="J4" s="15" t="s">
        <v>12</v>
      </c>
      <c r="K4" s="15" t="s">
        <v>12</v>
      </c>
    </row>
    <row r="5" spans="1:11" x14ac:dyDescent="0.25">
      <c r="A5" s="1">
        <v>2</v>
      </c>
      <c r="B5" t="s">
        <v>3</v>
      </c>
      <c r="C5" s="2">
        <v>2023</v>
      </c>
      <c r="D5" s="23">
        <v>8</v>
      </c>
      <c r="E5" s="10">
        <v>7609.08</v>
      </c>
      <c r="F5" s="2">
        <v>12</v>
      </c>
      <c r="G5" s="37">
        <f t="shared" ref="G5:G12" si="0">E5*D5</f>
        <v>60872.639999999999</v>
      </c>
      <c r="H5" s="37" t="e">
        <f>'[1]Перечень работ и услуг'!H5</f>
        <v>#REF!</v>
      </c>
      <c r="I5" s="37">
        <f t="shared" ref="I5:I12" si="1">G5*F5</f>
        <v>730471.67999999993</v>
      </c>
      <c r="J5" s="15" t="s">
        <v>12</v>
      </c>
      <c r="K5" s="15" t="s">
        <v>12</v>
      </c>
    </row>
    <row r="6" spans="1:11" x14ac:dyDescent="0.25">
      <c r="A6" s="1">
        <v>3</v>
      </c>
      <c r="B6" t="s">
        <v>4</v>
      </c>
      <c r="C6" s="2">
        <v>2023</v>
      </c>
      <c r="D6" s="23">
        <v>2</v>
      </c>
      <c r="E6" s="10">
        <v>7609.08</v>
      </c>
      <c r="F6" s="2">
        <v>12</v>
      </c>
      <c r="G6" s="37">
        <f t="shared" si="0"/>
        <v>15218.16</v>
      </c>
      <c r="H6" s="37" t="e">
        <f>'[1]Перечень работ и услуг'!H6</f>
        <v>#REF!</v>
      </c>
      <c r="I6" s="37">
        <f t="shared" si="1"/>
        <v>182617.91999999998</v>
      </c>
      <c r="J6" s="15" t="s">
        <v>12</v>
      </c>
      <c r="K6" s="15" t="s">
        <v>12</v>
      </c>
    </row>
    <row r="7" spans="1:11" x14ac:dyDescent="0.25">
      <c r="A7" s="1">
        <v>4</v>
      </c>
      <c r="B7" t="s">
        <v>5</v>
      </c>
      <c r="C7" s="2">
        <v>2023</v>
      </c>
      <c r="D7" s="23">
        <v>0.69</v>
      </c>
      <c r="E7" s="10">
        <v>7609.08</v>
      </c>
      <c r="F7" s="2">
        <v>12</v>
      </c>
      <c r="G7" s="37">
        <f t="shared" si="0"/>
        <v>5250.2651999999998</v>
      </c>
      <c r="H7" s="37" t="e">
        <f>'[1]Перечень работ и услуг'!H7</f>
        <v>#REF!</v>
      </c>
      <c r="I7" s="37">
        <f t="shared" si="1"/>
        <v>63003.182399999998</v>
      </c>
      <c r="J7" s="15" t="s">
        <v>12</v>
      </c>
      <c r="K7" s="15" t="s">
        <v>12</v>
      </c>
    </row>
    <row r="8" spans="1:11" x14ac:dyDescent="0.25">
      <c r="A8" s="1">
        <v>5</v>
      </c>
      <c r="B8" t="s">
        <v>6</v>
      </c>
      <c r="C8" s="2">
        <v>2023</v>
      </c>
      <c r="D8" s="23">
        <v>3.4</v>
      </c>
      <c r="E8" s="10">
        <v>7609.08</v>
      </c>
      <c r="F8" s="2">
        <v>12</v>
      </c>
      <c r="G8" s="37">
        <f t="shared" si="0"/>
        <v>25870.871999999999</v>
      </c>
      <c r="H8" s="37" t="e">
        <f>'[1]Перечень работ и услуг'!H8</f>
        <v>#REF!</v>
      </c>
      <c r="I8" s="37">
        <f t="shared" si="1"/>
        <v>310450.46399999998</v>
      </c>
      <c r="J8" s="15" t="s">
        <v>12</v>
      </c>
      <c r="K8" s="15" t="s">
        <v>12</v>
      </c>
    </row>
    <row r="9" spans="1:11" x14ac:dyDescent="0.25">
      <c r="A9" s="1">
        <v>6</v>
      </c>
      <c r="B9" t="s">
        <v>7</v>
      </c>
      <c r="C9" s="2">
        <v>2023</v>
      </c>
      <c r="D9" s="23">
        <v>1.01</v>
      </c>
      <c r="E9" s="10">
        <v>7609.08</v>
      </c>
      <c r="F9" s="2">
        <v>12</v>
      </c>
      <c r="G9" s="37">
        <f t="shared" si="0"/>
        <v>7685.1707999999999</v>
      </c>
      <c r="H9" s="37" t="e">
        <f>'[1]Перечень работ и услуг'!H9</f>
        <v>#REF!</v>
      </c>
      <c r="I9" s="37">
        <f t="shared" si="1"/>
        <v>92222.049599999998</v>
      </c>
      <c r="J9" s="15" t="s">
        <v>12</v>
      </c>
      <c r="K9" s="15" t="s">
        <v>12</v>
      </c>
    </row>
    <row r="10" spans="1:11" x14ac:dyDescent="0.25">
      <c r="A10" s="1">
        <v>7</v>
      </c>
      <c r="B10" s="16" t="s">
        <v>9</v>
      </c>
      <c r="C10" s="2">
        <v>2023</v>
      </c>
      <c r="D10" s="24">
        <v>3.3</v>
      </c>
      <c r="E10" s="10">
        <v>7609.08</v>
      </c>
      <c r="F10" s="2">
        <v>12</v>
      </c>
      <c r="G10" s="37">
        <f t="shared" si="0"/>
        <v>25109.964</v>
      </c>
      <c r="H10" s="37" t="e">
        <f>'[1]Перечень работ и услуг'!H10</f>
        <v>#REF!</v>
      </c>
      <c r="I10" s="37">
        <f t="shared" si="1"/>
        <v>301319.56799999997</v>
      </c>
      <c r="J10" s="15" t="s">
        <v>12</v>
      </c>
      <c r="K10" s="15" t="s">
        <v>12</v>
      </c>
    </row>
    <row r="11" spans="1:11" s="20" customFormat="1" x14ac:dyDescent="0.25">
      <c r="A11" s="17">
        <v>8</v>
      </c>
      <c r="B11" s="20" t="s">
        <v>10</v>
      </c>
      <c r="C11" s="2">
        <v>2023</v>
      </c>
      <c r="D11" s="12">
        <f>SUM(D4:D10)</f>
        <v>27.62</v>
      </c>
      <c r="E11" s="10">
        <v>7609.08</v>
      </c>
      <c r="F11" s="2">
        <v>12</v>
      </c>
      <c r="G11" s="37">
        <f t="shared" si="0"/>
        <v>210162.78960000002</v>
      </c>
      <c r="H11" s="38" t="e">
        <f>'[1]Перечень работ и услуг'!H11</f>
        <v>#REF!</v>
      </c>
      <c r="I11" s="37">
        <f t="shared" si="1"/>
        <v>2521953.4752000002</v>
      </c>
      <c r="J11" s="15" t="s">
        <v>12</v>
      </c>
      <c r="K11" s="15" t="s">
        <v>12</v>
      </c>
    </row>
    <row r="12" spans="1:11" x14ac:dyDescent="0.25">
      <c r="A12">
        <v>9</v>
      </c>
      <c r="B12" t="s">
        <v>1</v>
      </c>
      <c r="C12" s="2">
        <v>2023</v>
      </c>
      <c r="D12" s="31">
        <v>3.62</v>
      </c>
      <c r="E12" s="10">
        <v>7609.08</v>
      </c>
      <c r="F12" s="11">
        <v>12</v>
      </c>
      <c r="G12" s="37">
        <f t="shared" si="0"/>
        <v>27544.869600000002</v>
      </c>
      <c r="H12" s="53"/>
      <c r="I12" s="37">
        <f t="shared" si="1"/>
        <v>330538.43520000001</v>
      </c>
      <c r="J12" s="15" t="s">
        <v>12</v>
      </c>
      <c r="K12" s="11" t="s">
        <v>12</v>
      </c>
    </row>
    <row r="13" spans="1:11" x14ac:dyDescent="0.25">
      <c r="B13" s="9" t="s">
        <v>8</v>
      </c>
      <c r="D13" s="12">
        <f>D11+D12</f>
        <v>31.240000000000002</v>
      </c>
      <c r="G13" s="13">
        <f>G12+G11</f>
        <v>237707.65920000002</v>
      </c>
      <c r="H13" s="13" t="e">
        <f t="shared" ref="H13" si="2">H10+H11</f>
        <v>#REF!</v>
      </c>
      <c r="I13" s="13">
        <f>I12+I11</f>
        <v>2852491.9104000004</v>
      </c>
    </row>
  </sheetData>
  <mergeCells count="4">
    <mergeCell ref="A1:A2"/>
    <mergeCell ref="B1:G1"/>
    <mergeCell ref="J1:K1"/>
    <mergeCell ref="A3:K3"/>
  </mergeCells>
  <dataValidations disablePrompts="1" count="1">
    <dataValidation type="list" allowBlank="1" showInputMessage="1" showErrorMessage="1" sqref="B5:B11" xr:uid="{9FAEE7A7-1F0F-491E-B302-7102D9FA2788}">
      <formula1>Справочник_работ_и_услуг</formula1>
    </dataValidation>
  </dataValidations>
  <pageMargins left="0.7" right="0.7" top="0.75" bottom="0.75" header="0.3" footer="0.3"/>
  <pageSetup paperSize="9" scale="27" fitToWidth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1F87E-CE3E-134F-BA24-312EC79B07CE}">
  <dimension ref="A1:K13"/>
  <sheetViews>
    <sheetView tabSelected="1" zoomScale="90" zoomScaleNormal="90" workbookViewId="0">
      <selection activeCell="E30" sqref="E30"/>
    </sheetView>
  </sheetViews>
  <sheetFormatPr defaultColWidth="11.125" defaultRowHeight="15.75" x14ac:dyDescent="0.25"/>
  <cols>
    <col min="1" max="1" width="9.125"/>
    <col min="2" max="2" width="41.125" customWidth="1"/>
    <col min="3" max="3" width="27.375" style="11" customWidth="1"/>
    <col min="4" max="4" width="16.625" style="11" customWidth="1"/>
    <col min="5" max="5" width="15.375" style="11" customWidth="1"/>
    <col min="6" max="6" width="15.625" style="11" bestFit="1" customWidth="1"/>
    <col min="7" max="7" width="16.375" style="48" customWidth="1"/>
    <col min="8" max="8" width="0" style="46" hidden="1" customWidth="1"/>
    <col min="9" max="9" width="16.625" style="48" customWidth="1"/>
    <col min="10" max="11" width="16.5" customWidth="1"/>
  </cols>
  <sheetData>
    <row r="1" spans="1:11" x14ac:dyDescent="0.25">
      <c r="A1" s="59" t="str">
        <f>'[1]Перечень работ и услуг'!A1</f>
        <v>№ п/п</v>
      </c>
      <c r="B1" s="60" t="str">
        <f>'[1]Перечень работ и услуг'!B1</f>
        <v>План</v>
      </c>
      <c r="C1" s="60"/>
      <c r="D1" s="60"/>
      <c r="E1" s="60"/>
      <c r="F1" s="60"/>
      <c r="G1" s="60"/>
      <c r="H1" s="39">
        <f>'[1]Перечень работ и услуг'!H1</f>
        <v>0</v>
      </c>
      <c r="I1" s="40"/>
      <c r="J1" s="61" t="str">
        <f>'[1]Перечень работ и услуг'!J1</f>
        <v>Факт</v>
      </c>
      <c r="K1" s="61"/>
    </row>
    <row r="2" spans="1:11" ht="56.25" x14ac:dyDescent="0.25">
      <c r="A2" s="59"/>
      <c r="B2" s="3" t="str">
        <f>'[1]Перечень работ и услуг'!B2</f>
        <v>Наименование работы (услуги)</v>
      </c>
      <c r="C2" s="3" t="str">
        <f>'[1]Перечень работ и услуг'!C2</f>
        <v>Период предоставления услуги</v>
      </c>
      <c r="D2" s="4" t="str">
        <f>'[1]Перечень работ и услуг'!D2</f>
        <v>Цена, руб.</v>
      </c>
      <c r="E2" s="5" t="str">
        <f>'[1]Перечень работ и услуг'!E2</f>
        <v xml:space="preserve">Объем </v>
      </c>
      <c r="F2" s="4" t="str">
        <f>'[1]Перечень работ и услуг'!F2</f>
        <v>Кол-во выполняемых работ в год</v>
      </c>
      <c r="G2" s="41" t="str">
        <f>'[1]Перечень работ и услуг'!G2</f>
        <v xml:space="preserve">Итого-стоимость, руб.  </v>
      </c>
      <c r="H2" s="42" t="str">
        <f>'[1]Перечень работ и услуг'!H2</f>
        <v>Статус обработки</v>
      </c>
      <c r="I2" s="41" t="s">
        <v>0</v>
      </c>
      <c r="J2" s="8" t="e">
        <f>'[1]Перечень работ и услуг'!J2</f>
        <v>#REF!</v>
      </c>
      <c r="K2" s="8" t="str">
        <f>'[1]Перечень работ и услуг'!K2</f>
        <v>Отчет(итого стоимость)</v>
      </c>
    </row>
    <row r="3" spans="1:11" ht="18.75" x14ac:dyDescent="0.3">
      <c r="A3" s="62" t="s">
        <v>11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x14ac:dyDescent="0.25">
      <c r="A4" s="1">
        <f>'[1]Перечень работ и услуг'!A4</f>
        <v>1</v>
      </c>
      <c r="B4" t="s">
        <v>2</v>
      </c>
      <c r="C4" s="2">
        <v>2023</v>
      </c>
      <c r="D4" s="23">
        <v>9.2200000000000006</v>
      </c>
      <c r="E4" s="10">
        <v>6179.31</v>
      </c>
      <c r="F4" s="2">
        <f>'[1]Перечень работ и услуг'!F4</f>
        <v>12</v>
      </c>
      <c r="G4" s="43">
        <f>E4*D4</f>
        <v>56973.238200000007</v>
      </c>
      <c r="H4" s="44">
        <f>'[1]Перечень работ и услуг'!H4</f>
        <v>0</v>
      </c>
      <c r="I4" s="43">
        <f>G4*F4</f>
        <v>683678.85840000003</v>
      </c>
      <c r="J4" s="15" t="str">
        <f>'[1]Перечень работ и услуг'!J4</f>
        <v xml:space="preserve">равно плану </v>
      </c>
      <c r="K4" s="15" t="str">
        <f>'[1]Перечень работ и услуг'!K4</f>
        <v xml:space="preserve">равно плану </v>
      </c>
    </row>
    <row r="5" spans="1:11" x14ac:dyDescent="0.25">
      <c r="A5" s="1">
        <f>'[1]Перечень работ и услуг'!A5</f>
        <v>2</v>
      </c>
      <c r="B5" t="s">
        <v>3</v>
      </c>
      <c r="C5" s="2">
        <v>2023</v>
      </c>
      <c r="D5" s="23">
        <v>8</v>
      </c>
      <c r="E5" s="10">
        <v>6179.31</v>
      </c>
      <c r="F5" s="2">
        <f>'[1]Перечень работ и услуг'!F5</f>
        <v>12</v>
      </c>
      <c r="G5" s="43">
        <f t="shared" ref="G5:G12" si="0">E5*D5</f>
        <v>49434.48</v>
      </c>
      <c r="H5" s="44">
        <f>'[1]Перечень работ и услуг'!H5</f>
        <v>0</v>
      </c>
      <c r="I5" s="43">
        <f t="shared" ref="I5:I12" si="1">G5*F5</f>
        <v>593213.76</v>
      </c>
      <c r="J5" s="15" t="str">
        <f>'[1]Перечень работ и услуг'!J5</f>
        <v xml:space="preserve">равно плану </v>
      </c>
      <c r="K5" s="15" t="str">
        <f>'[1]Перечень работ и услуг'!K5</f>
        <v xml:space="preserve">равно плану </v>
      </c>
    </row>
    <row r="6" spans="1:11" x14ac:dyDescent="0.25">
      <c r="A6" s="1">
        <f>'[1]Перечень работ и услуг'!A6</f>
        <v>3</v>
      </c>
      <c r="B6" t="s">
        <v>4</v>
      </c>
      <c r="C6" s="2">
        <v>2023</v>
      </c>
      <c r="D6" s="23">
        <v>2</v>
      </c>
      <c r="E6" s="10">
        <v>6179.31</v>
      </c>
      <c r="F6" s="2">
        <f>'[1]Перечень работ и услуг'!F6</f>
        <v>12</v>
      </c>
      <c r="G6" s="43">
        <f t="shared" si="0"/>
        <v>12358.62</v>
      </c>
      <c r="H6" s="44">
        <f>'[1]Перечень работ и услуг'!H6</f>
        <v>0</v>
      </c>
      <c r="I6" s="43">
        <f t="shared" si="1"/>
        <v>148303.44</v>
      </c>
      <c r="J6" s="15" t="str">
        <f>'[1]Перечень работ и услуг'!J6</f>
        <v xml:space="preserve">равно плану </v>
      </c>
      <c r="K6" s="15" t="str">
        <f>'[1]Перечень работ и услуг'!K6</f>
        <v xml:space="preserve">равно плану </v>
      </c>
    </row>
    <row r="7" spans="1:11" x14ac:dyDescent="0.25">
      <c r="A7" s="1">
        <f>'[1]Перечень работ и услуг'!A7</f>
        <v>4</v>
      </c>
      <c r="B7" t="s">
        <v>5</v>
      </c>
      <c r="C7" s="2">
        <v>2023</v>
      </c>
      <c r="D7" s="23">
        <v>0.69</v>
      </c>
      <c r="E7" s="10">
        <v>6179.31</v>
      </c>
      <c r="F7" s="2">
        <f>'[1]Перечень работ и услуг'!F7</f>
        <v>12</v>
      </c>
      <c r="G7" s="43">
        <f t="shared" si="0"/>
        <v>4263.7239</v>
      </c>
      <c r="H7" s="44">
        <f>'[1]Перечень работ и услуг'!H7</f>
        <v>0</v>
      </c>
      <c r="I7" s="43">
        <f t="shared" si="1"/>
        <v>51164.686799999996</v>
      </c>
      <c r="J7" s="15" t="str">
        <f>'[1]Перечень работ и услуг'!J7</f>
        <v xml:space="preserve">равно плану </v>
      </c>
      <c r="K7" s="15" t="str">
        <f>'[1]Перечень работ и услуг'!K7</f>
        <v xml:space="preserve">равно плану </v>
      </c>
    </row>
    <row r="8" spans="1:11" x14ac:dyDescent="0.25">
      <c r="A8" s="1">
        <f>'[1]Перечень работ и услуг'!A8</f>
        <v>5</v>
      </c>
      <c r="B8" t="s">
        <v>6</v>
      </c>
      <c r="C8" s="2">
        <v>2023</v>
      </c>
      <c r="D8" s="23">
        <v>3.4</v>
      </c>
      <c r="E8" s="10">
        <v>6179.31</v>
      </c>
      <c r="F8" s="2">
        <f>'[1]Перечень работ и услуг'!F8</f>
        <v>12</v>
      </c>
      <c r="G8" s="43">
        <f t="shared" si="0"/>
        <v>21009.654000000002</v>
      </c>
      <c r="H8" s="44">
        <f>'[1]Перечень работ и услуг'!H8</f>
        <v>0</v>
      </c>
      <c r="I8" s="43">
        <f t="shared" si="1"/>
        <v>252115.84800000003</v>
      </c>
      <c r="J8" s="15" t="str">
        <f>'[1]Перечень работ и услуг'!J8</f>
        <v xml:space="preserve">равно плану </v>
      </c>
      <c r="K8" s="15" t="str">
        <f>'[1]Перечень работ и услуг'!K8</f>
        <v xml:space="preserve">равно плану </v>
      </c>
    </row>
    <row r="9" spans="1:11" x14ac:dyDescent="0.25">
      <c r="A9" s="1">
        <f>'[1]Перечень работ и услуг'!A9</f>
        <v>6</v>
      </c>
      <c r="B9" t="s">
        <v>7</v>
      </c>
      <c r="C9" s="2">
        <v>2023</v>
      </c>
      <c r="D9" s="23">
        <v>1.01</v>
      </c>
      <c r="E9" s="10">
        <v>6179.31</v>
      </c>
      <c r="F9" s="2">
        <f>'[1]Перечень работ и услуг'!F9</f>
        <v>12</v>
      </c>
      <c r="G9" s="43">
        <f t="shared" si="0"/>
        <v>6241.1031000000003</v>
      </c>
      <c r="H9" s="44">
        <f>'[1]Перечень работ и услуг'!H9</f>
        <v>0</v>
      </c>
      <c r="I9" s="43">
        <f t="shared" si="1"/>
        <v>74893.237200000003</v>
      </c>
      <c r="J9" s="15" t="str">
        <f>'[1]Перечень работ и услуг'!J9</f>
        <v xml:space="preserve">равно плану </v>
      </c>
      <c r="K9" s="15" t="str">
        <f>'[1]Перечень работ и услуг'!K9</f>
        <v xml:space="preserve">равно плану </v>
      </c>
    </row>
    <row r="10" spans="1:11" x14ac:dyDescent="0.25">
      <c r="A10" s="1">
        <f>'[1]Перечень работ и услуг'!A10</f>
        <v>7</v>
      </c>
      <c r="B10" s="16" t="s">
        <v>9</v>
      </c>
      <c r="C10" s="2">
        <v>2023</v>
      </c>
      <c r="D10" s="24">
        <v>3.3</v>
      </c>
      <c r="E10" s="10">
        <v>6179.31</v>
      </c>
      <c r="F10" s="2">
        <f>'[1]Перечень работ и услуг'!F10</f>
        <v>12</v>
      </c>
      <c r="G10" s="43">
        <f t="shared" si="0"/>
        <v>20391.723000000002</v>
      </c>
      <c r="H10" s="44">
        <f>'[1]Перечень работ и услуг'!H10</f>
        <v>0</v>
      </c>
      <c r="I10" s="43">
        <f t="shared" si="1"/>
        <v>244700.67600000004</v>
      </c>
      <c r="J10" s="15" t="str">
        <f>'[1]Перечень работ и услуг'!J10</f>
        <v xml:space="preserve">равно плану </v>
      </c>
      <c r="K10" s="15" t="str">
        <f>'[1]Перечень работ и услуг'!K10</f>
        <v xml:space="preserve">равно плану </v>
      </c>
    </row>
    <row r="11" spans="1:11" s="20" customFormat="1" x14ac:dyDescent="0.25">
      <c r="A11" s="17">
        <f>'[1]Перечень работ и услуг'!A11</f>
        <v>8</v>
      </c>
      <c r="B11" s="20" t="s">
        <v>10</v>
      </c>
      <c r="C11" s="2">
        <v>2023</v>
      </c>
      <c r="D11" s="12">
        <f>SUM(D4:D10)</f>
        <v>27.62</v>
      </c>
      <c r="E11" s="10">
        <v>6179.31</v>
      </c>
      <c r="F11" s="18">
        <f>'[1]Перечень работ и услуг'!F11</f>
        <v>12</v>
      </c>
      <c r="G11" s="43">
        <f t="shared" si="0"/>
        <v>170672.54220000003</v>
      </c>
      <c r="H11" s="45">
        <f>'[1]Перечень работ и услуг'!H11</f>
        <v>0</v>
      </c>
      <c r="I11" s="43">
        <f t="shared" si="1"/>
        <v>2048070.5064000003</v>
      </c>
      <c r="J11" s="19" t="str">
        <f>'[1]Перечень работ и услуг'!J11</f>
        <v xml:space="preserve">равно плану </v>
      </c>
      <c r="K11" s="19" t="str">
        <f>'[1]Перечень работ и услуг'!K11</f>
        <v xml:space="preserve">равно плану </v>
      </c>
    </row>
    <row r="12" spans="1:11" x14ac:dyDescent="0.25">
      <c r="A12">
        <v>9</v>
      </c>
      <c r="B12" t="s">
        <v>1</v>
      </c>
      <c r="C12" s="2">
        <v>2023</v>
      </c>
      <c r="D12" s="31">
        <v>3.62</v>
      </c>
      <c r="E12" s="10">
        <v>6179.31</v>
      </c>
      <c r="F12" s="11">
        <v>12</v>
      </c>
      <c r="G12" s="43">
        <f t="shared" si="0"/>
        <v>22369.102200000001</v>
      </c>
      <c r="I12" s="43">
        <f t="shared" si="1"/>
        <v>268429.22640000004</v>
      </c>
      <c r="J12" s="11" t="s">
        <v>12</v>
      </c>
      <c r="K12" s="11" t="s">
        <v>12</v>
      </c>
    </row>
    <row r="13" spans="1:11" x14ac:dyDescent="0.25">
      <c r="B13" s="9" t="s">
        <v>8</v>
      </c>
      <c r="D13" s="12">
        <f>D11+D12</f>
        <v>31.240000000000002</v>
      </c>
      <c r="G13" s="47">
        <f>G12+G11</f>
        <v>193041.64440000002</v>
      </c>
      <c r="H13" s="47">
        <f t="shared" ref="H13" si="2">H10+H11</f>
        <v>0</v>
      </c>
      <c r="I13" s="47">
        <f>I12+I11</f>
        <v>2316499.7328000003</v>
      </c>
    </row>
  </sheetData>
  <mergeCells count="4">
    <mergeCell ref="A1:A2"/>
    <mergeCell ref="B1:G1"/>
    <mergeCell ref="J1:K1"/>
    <mergeCell ref="A3:K3"/>
  </mergeCells>
  <dataValidations count="1">
    <dataValidation type="list" allowBlank="1" showInputMessage="1" showErrorMessage="1" sqref="B5:B11" xr:uid="{8C4359C0-33F6-494C-A4C1-742F50B2B907}">
      <formula1>Справочник_работ_и_услуг</formula1>
    </dataValidation>
  </dataValidations>
  <pageMargins left="0.7" right="0.7" top="0.75" bottom="0.75" header="0.3" footer="0.3"/>
  <pageSetup paperSize="9" scale="2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Северная 17</vt:lpstr>
      <vt:lpstr>Ладожская 20</vt:lpstr>
      <vt:lpstr>Ладожская 22</vt:lpstr>
      <vt:lpstr>Ладожская 18</vt:lpstr>
      <vt:lpstr>Ладожская 9</vt:lpstr>
      <vt:lpstr>Новая 38</vt:lpstr>
      <vt:lpstr>Новая 7</vt:lpstr>
      <vt:lpstr>Новая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sveta</cp:lastModifiedBy>
  <dcterms:created xsi:type="dcterms:W3CDTF">2022-10-13T08:49:05Z</dcterms:created>
  <dcterms:modified xsi:type="dcterms:W3CDTF">2022-12-27T08:57:29Z</dcterms:modified>
</cp:coreProperties>
</file>